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40" windowWidth="15300" windowHeight="8355"/>
  </bookViews>
  <sheets>
    <sheet name="долг кн" sheetId="2" r:id="rId1"/>
  </sheets>
  <definedNames>
    <definedName name="_xlnm.Print_Area" localSheetId="0">'долг кн'!$A$1:$O$124</definedName>
  </definedNames>
  <calcPr calcId="144525"/>
</workbook>
</file>

<file path=xl/calcChain.xml><?xml version="1.0" encoding="utf-8"?>
<calcChain xmlns="http://schemas.openxmlformats.org/spreadsheetml/2006/main">
  <c r="E115" i="2" l="1"/>
  <c r="E60" i="2" l="1"/>
  <c r="N97" i="2" l="1"/>
  <c r="N98" i="2" s="1"/>
  <c r="N99" i="2" s="1"/>
  <c r="N100" i="2" s="1"/>
  <c r="N101" i="2" s="1"/>
  <c r="N102" i="2" s="1"/>
  <c r="N103" i="2" s="1"/>
  <c r="N104" i="2" s="1"/>
  <c r="N105" i="2" s="1"/>
  <c r="N106" i="2" s="1"/>
  <c r="N107" i="2" s="1"/>
  <c r="N108" i="2" s="1"/>
  <c r="P108" i="2" s="1"/>
  <c r="N37" i="2" l="1"/>
  <c r="N38" i="2" s="1"/>
  <c r="N39" i="2" s="1"/>
  <c r="N40" i="2" s="1"/>
  <c r="N41" i="2" s="1"/>
  <c r="N42" i="2" s="1"/>
  <c r="N43" i="2" s="1"/>
  <c r="N44" i="2" s="1"/>
  <c r="N45" i="2" s="1"/>
  <c r="N46" i="2" s="1"/>
  <c r="N47" i="2" s="1"/>
  <c r="N48" i="2" s="1"/>
  <c r="N49" i="2" s="1"/>
  <c r="N66" i="2" l="1"/>
  <c r="N67" i="2" s="1"/>
  <c r="N68" i="2" s="1"/>
  <c r="N69" i="2" s="1"/>
  <c r="N70" i="2" s="1"/>
  <c r="N71" i="2" s="1"/>
  <c r="N72" i="2" s="1"/>
  <c r="N73" i="2" s="1"/>
  <c r="N74" i="2" s="1"/>
  <c r="N75" i="2" s="1"/>
  <c r="N76" i="2" s="1"/>
  <c r="N77" i="2" s="1"/>
  <c r="N78" i="2" s="1"/>
  <c r="N79" i="2" s="1"/>
  <c r="N80" i="2" s="1"/>
  <c r="N81" i="2" s="1"/>
  <c r="N82" i="2" s="1"/>
  <c r="N83" i="2" l="1"/>
  <c r="N84" i="2" s="1"/>
  <c r="L115" i="2"/>
  <c r="L122" i="2" s="1"/>
  <c r="N10" i="2"/>
  <c r="N11" i="2" s="1"/>
  <c r="N12" i="2" s="1"/>
  <c r="N13" i="2" s="1"/>
  <c r="N14" i="2" s="1"/>
  <c r="N15" i="2" s="1"/>
  <c r="N16" i="2" s="1"/>
  <c r="N17" i="2" s="1"/>
  <c r="N18" i="2" s="1"/>
  <c r="N19" i="2" s="1"/>
  <c r="J60" i="2"/>
  <c r="N85" i="2" l="1"/>
  <c r="N86" i="2" s="1"/>
  <c r="N87" i="2" s="1"/>
  <c r="N88" i="2" s="1"/>
  <c r="N89" i="2" s="1"/>
  <c r="N90" i="2" s="1"/>
  <c r="N20" i="2"/>
  <c r="N60" i="2"/>
  <c r="J115" i="2"/>
  <c r="N115" i="2" s="1"/>
  <c r="N91" i="2" l="1"/>
  <c r="N92" i="2" s="1"/>
  <c r="N93" i="2" s="1"/>
  <c r="P93" i="2" s="1"/>
  <c r="N21" i="2"/>
  <c r="N22" i="2" s="1"/>
  <c r="J122" i="2"/>
  <c r="N23" i="2" l="1"/>
  <c r="N122" i="2"/>
  <c r="E122" i="2"/>
  <c r="N24" i="2" l="1"/>
  <c r="N25" i="2" s="1"/>
  <c r="N26" i="2" l="1"/>
  <c r="N27" i="2" s="1"/>
  <c r="N28" i="2" s="1"/>
  <c r="N29" i="2" l="1"/>
  <c r="N30" i="2" l="1"/>
  <c r="N31" i="2" l="1"/>
  <c r="N32" i="2" l="1"/>
  <c r="N33" i="2" s="1"/>
  <c r="N34" i="2" s="1"/>
</calcChain>
</file>

<file path=xl/comments1.xml><?xml version="1.0" encoding="utf-8"?>
<comments xmlns="http://schemas.openxmlformats.org/spreadsheetml/2006/main">
  <authors>
    <author>Albina</author>
  </authors>
  <commentList>
    <comment ref="B65" authorId="0">
      <text>
        <r>
          <rPr>
            <b/>
            <sz val="9"/>
            <color indexed="81"/>
            <rFont val="Tahoma"/>
            <family val="2"/>
            <charset val="204"/>
          </rPr>
          <t>Albina:</t>
        </r>
        <r>
          <rPr>
            <sz val="9"/>
            <color indexed="81"/>
            <rFont val="Tahoma"/>
            <family val="2"/>
            <charset val="204"/>
          </rPr>
          <t xml:space="preserve">
Совкомбанк</t>
        </r>
      </text>
    </comment>
    <comment ref="B96" authorId="0">
      <text>
        <r>
          <rPr>
            <b/>
            <sz val="9"/>
            <color indexed="81"/>
            <rFont val="Tahoma"/>
            <family val="2"/>
            <charset val="204"/>
          </rPr>
          <t>Albina:</t>
        </r>
        <r>
          <rPr>
            <sz val="9"/>
            <color indexed="81"/>
            <rFont val="Tahoma"/>
            <family val="2"/>
            <charset val="204"/>
          </rPr>
          <t xml:space="preserve">
Совкомбанк</t>
        </r>
      </text>
    </comment>
    <comment ref="B111" authorId="0">
      <text>
        <r>
          <rPr>
            <b/>
            <sz val="9"/>
            <color indexed="81"/>
            <rFont val="Tahoma"/>
            <family val="2"/>
            <charset val="204"/>
          </rPr>
          <t>Albina:</t>
        </r>
        <r>
          <rPr>
            <sz val="9"/>
            <color indexed="81"/>
            <rFont val="Tahoma"/>
            <family val="2"/>
            <charset val="204"/>
          </rPr>
          <t xml:space="preserve">
Совкомбанк</t>
        </r>
      </text>
    </comment>
  </commentList>
</comments>
</file>

<file path=xl/sharedStrings.xml><?xml version="1.0" encoding="utf-8"?>
<sst xmlns="http://schemas.openxmlformats.org/spreadsheetml/2006/main" count="375" uniqueCount="41">
  <si>
    <t xml:space="preserve">Долговая книга </t>
  </si>
  <si>
    <t>муниципального образования «Облученский муниципальный район»</t>
  </si>
  <si>
    <t xml:space="preserve">Раздел I. Кредиты, полученные местным бюджетом от других бюджетов бюджетной системы Российской Федерации </t>
  </si>
  <si>
    <t>N п/п</t>
  </si>
  <si>
    <t>Наименование документа, на основании которого возникло долговое обязательство</t>
  </si>
  <si>
    <t>Дата (дд.мм.гг.), номер документа</t>
  </si>
  <si>
    <t>Вид долгового обязательства</t>
  </si>
  <si>
    <t>Объем долгового обязательства</t>
  </si>
  <si>
    <t>Валюта обязательства</t>
  </si>
  <si>
    <t>Дата возникновения обязательств</t>
  </si>
  <si>
    <t>Форма обеспечения обязательства</t>
  </si>
  <si>
    <t>Дата (дд.мм.гг.) погашения бюджетного кредита</t>
  </si>
  <si>
    <t>Исполнение обязательства</t>
  </si>
  <si>
    <t>Остаток заимствования</t>
  </si>
  <si>
    <t>Объем просроченной задолженности по бюджетному кредиту</t>
  </si>
  <si>
    <t>частичное погашение</t>
  </si>
  <si>
    <t>полное погашение</t>
  </si>
  <si>
    <t>сумма</t>
  </si>
  <si>
    <t>дата</t>
  </si>
  <si>
    <t>ИТОГО ПО РАЗДЕЛУ I</t>
  </si>
  <si>
    <t>х</t>
  </si>
  <si>
    <t>Раздел II. Кредиты, полученные местным бюджетом от кредитных организаций</t>
  </si>
  <si>
    <t>ИТОГО ПО РАЗДЕЛУ II</t>
  </si>
  <si>
    <t xml:space="preserve">Раздел III. Муниципальные гарантии </t>
  </si>
  <si>
    <t>ИТОГО ПО РАЗДЕЛУ III</t>
  </si>
  <si>
    <t>ВСЕГО</t>
  </si>
  <si>
    <t xml:space="preserve">Муниципальный контракт </t>
  </si>
  <si>
    <t>руб.</t>
  </si>
  <si>
    <t>Кредит от кредитных организаций ("Совкомбанк")</t>
  </si>
  <si>
    <t>№ 36 от 22.04.2020</t>
  </si>
  <si>
    <t>Бюджетный кредит от других бюджетов бюджетной системы Российской Федерации в валюте российской Федерации</t>
  </si>
  <si>
    <t xml:space="preserve">Договор </t>
  </si>
  <si>
    <t>№ 0378300012020000015/1 от 20.07.2020</t>
  </si>
  <si>
    <t>№ 37 от 26.04.2021</t>
  </si>
  <si>
    <t>№ 03783000120210001от 25.10.2021</t>
  </si>
  <si>
    <t>Соглашение</t>
  </si>
  <si>
    <t>№ 41 от 13.09.2022</t>
  </si>
  <si>
    <t>Бюджетный кредит для погашения долговых обязательств в виде обязательств по муниципальным ценным бумагам МО и кредитам, полученным от кредитных организаций</t>
  </si>
  <si>
    <t>Начальник финансового управления                                                                                             А.Н. Горбунова</t>
  </si>
  <si>
    <t>№ 037830001202200012/2022/1 от 06.12.2022</t>
  </si>
  <si>
    <t>по состоянию на 01 января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</si>
</sst>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u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6" fillId="0" borderId="0" xfId="0" applyFont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14" fontId="4" fillId="2" borderId="1" xfId="0" applyNumberFormat="1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14" fontId="4" fillId="0" borderId="1" xfId="0" applyNumberFormat="1" applyFont="1" applyFill="1" applyBorder="1" applyAlignment="1">
      <alignment vertical="center" wrapText="1"/>
    </xf>
    <xf numFmtId="4" fontId="6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0" fillId="0" borderId="0" xfId="0" applyFill="1"/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4" fontId="1" fillId="0" borderId="3" xfId="0" applyNumberFormat="1" applyFont="1" applyBorder="1" applyAlignment="1">
      <alignment horizontal="left" vertical="center"/>
    </xf>
    <xf numFmtId="14" fontId="1" fillId="0" borderId="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9" fillId="2" borderId="1" xfId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124"/>
  <sheetViews>
    <sheetView tabSelected="1" view="pageBreakPreview" topLeftCell="A121" zoomScale="98" zoomScaleNormal="100" zoomScaleSheetLayoutView="98" workbookViewId="0">
      <selection activeCell="P1" sqref="P1:Q1048576"/>
    </sheetView>
  </sheetViews>
  <sheetFormatPr defaultRowHeight="15" x14ac:dyDescent="0.25"/>
  <cols>
    <col min="1" max="1" width="13.85546875" customWidth="1"/>
    <col min="2" max="2" width="13.7109375" style="6" customWidth="1"/>
    <col min="3" max="3" width="10.5703125" style="6" customWidth="1"/>
    <col min="4" max="4" width="14" style="6" customWidth="1"/>
    <col min="5" max="5" width="14.28515625" style="6" customWidth="1"/>
    <col min="6" max="6" width="8.85546875" style="6"/>
    <col min="7" max="7" width="11.140625" style="6" customWidth="1"/>
    <col min="8" max="9" width="8.85546875" style="6"/>
    <col min="10" max="10" width="15.42578125" style="6" customWidth="1"/>
    <col min="11" max="11" width="12.7109375" style="30" customWidth="1"/>
    <col min="12" max="13" width="10.5703125" style="6" customWidth="1"/>
    <col min="14" max="14" width="17.85546875" style="6" customWidth="1"/>
    <col min="15" max="15" width="8.85546875" style="6"/>
  </cols>
  <sheetData>
    <row r="1" spans="1:15" ht="18.75" x14ac:dyDescent="0.25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</row>
    <row r="2" spans="1:15" ht="18.75" x14ac:dyDescent="0.25">
      <c r="A2" s="125" t="s">
        <v>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</row>
    <row r="3" spans="1:15" ht="18.75" x14ac:dyDescent="0.3">
      <c r="A3" s="1"/>
      <c r="E3" s="128" t="s">
        <v>40</v>
      </c>
      <c r="F3" s="128"/>
      <c r="G3" s="128"/>
      <c r="H3" s="128"/>
      <c r="I3" s="128"/>
      <c r="J3" s="128"/>
    </row>
    <row r="4" spans="1:15" ht="15.75" x14ac:dyDescent="0.25">
      <c r="A4" s="126" t="s">
        <v>2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</row>
    <row r="5" spans="1:15" x14ac:dyDescent="0.25">
      <c r="A5" s="2"/>
    </row>
    <row r="6" spans="1:15" ht="102" customHeight="1" x14ac:dyDescent="0.25">
      <c r="A6" s="121" t="s">
        <v>3</v>
      </c>
      <c r="B6" s="120" t="s">
        <v>4</v>
      </c>
      <c r="C6" s="120" t="s">
        <v>5</v>
      </c>
      <c r="D6" s="120" t="s">
        <v>6</v>
      </c>
      <c r="E6" s="120" t="s">
        <v>7</v>
      </c>
      <c r="F6" s="120" t="s">
        <v>8</v>
      </c>
      <c r="G6" s="120" t="s">
        <v>9</v>
      </c>
      <c r="H6" s="120" t="s">
        <v>10</v>
      </c>
      <c r="I6" s="120" t="s">
        <v>11</v>
      </c>
      <c r="J6" s="120" t="s">
        <v>12</v>
      </c>
      <c r="K6" s="120"/>
      <c r="L6" s="120"/>
      <c r="M6" s="120"/>
      <c r="N6" s="120" t="s">
        <v>13</v>
      </c>
      <c r="O6" s="127" t="s">
        <v>14</v>
      </c>
    </row>
    <row r="7" spans="1:15" x14ac:dyDescent="0.25">
      <c r="A7" s="121"/>
      <c r="B7" s="120"/>
      <c r="C7" s="120"/>
      <c r="D7" s="120"/>
      <c r="E7" s="120"/>
      <c r="F7" s="120"/>
      <c r="G7" s="120"/>
      <c r="H7" s="120"/>
      <c r="I7" s="120"/>
      <c r="J7" s="120" t="s">
        <v>15</v>
      </c>
      <c r="K7" s="120"/>
      <c r="L7" s="120" t="s">
        <v>16</v>
      </c>
      <c r="M7" s="120"/>
      <c r="N7" s="120"/>
      <c r="O7" s="127"/>
    </row>
    <row r="8" spans="1:15" x14ac:dyDescent="0.25">
      <c r="A8" s="121"/>
      <c r="B8" s="120"/>
      <c r="C8" s="120"/>
      <c r="D8" s="120"/>
      <c r="E8" s="120"/>
      <c r="F8" s="120"/>
      <c r="G8" s="120"/>
      <c r="H8" s="120"/>
      <c r="I8" s="120"/>
      <c r="J8" s="11" t="s">
        <v>17</v>
      </c>
      <c r="K8" s="29" t="s">
        <v>18</v>
      </c>
      <c r="L8" s="11" t="s">
        <v>17</v>
      </c>
      <c r="M8" s="11" t="s">
        <v>18</v>
      </c>
      <c r="N8" s="120"/>
      <c r="O8" s="127"/>
    </row>
    <row r="9" spans="1:15" x14ac:dyDescent="0.25">
      <c r="A9" s="10">
        <v>1</v>
      </c>
      <c r="B9" s="11">
        <v>2</v>
      </c>
      <c r="C9" s="11">
        <v>3</v>
      </c>
      <c r="D9" s="11">
        <v>4</v>
      </c>
      <c r="E9" s="11">
        <v>5</v>
      </c>
      <c r="F9" s="11">
        <v>6</v>
      </c>
      <c r="G9" s="11">
        <v>7</v>
      </c>
      <c r="H9" s="11">
        <v>8</v>
      </c>
      <c r="I9" s="11">
        <v>9</v>
      </c>
      <c r="J9" s="11">
        <v>10</v>
      </c>
      <c r="K9" s="29">
        <v>11</v>
      </c>
      <c r="L9" s="11">
        <v>12</v>
      </c>
      <c r="M9" s="11">
        <v>13</v>
      </c>
      <c r="N9" s="11">
        <v>14</v>
      </c>
      <c r="O9" s="26">
        <v>15</v>
      </c>
    </row>
    <row r="10" spans="1:15" ht="141.75" customHeight="1" x14ac:dyDescent="0.25">
      <c r="A10" s="41">
        <v>1</v>
      </c>
      <c r="B10" s="42" t="s">
        <v>31</v>
      </c>
      <c r="C10" s="43" t="s">
        <v>29</v>
      </c>
      <c r="D10" s="42" t="s">
        <v>30</v>
      </c>
      <c r="E10" s="44">
        <v>10000000</v>
      </c>
      <c r="F10" s="43" t="s">
        <v>27</v>
      </c>
      <c r="G10" s="45">
        <v>43945</v>
      </c>
      <c r="H10" s="43"/>
      <c r="I10" s="43"/>
      <c r="J10" s="43"/>
      <c r="K10" s="43"/>
      <c r="L10" s="43"/>
      <c r="M10" s="43"/>
      <c r="N10" s="40">
        <f>E10-J10</f>
        <v>10000000</v>
      </c>
      <c r="O10" s="46"/>
    </row>
    <row r="11" spans="1:15" ht="139.5" customHeight="1" x14ac:dyDescent="0.25">
      <c r="A11" s="37"/>
      <c r="B11" s="47" t="s">
        <v>31</v>
      </c>
      <c r="C11" s="48" t="s">
        <v>29</v>
      </c>
      <c r="D11" s="47" t="s">
        <v>30</v>
      </c>
      <c r="E11" s="49"/>
      <c r="F11" s="48" t="s">
        <v>27</v>
      </c>
      <c r="G11" s="33">
        <v>43945</v>
      </c>
      <c r="H11" s="48"/>
      <c r="I11" s="48"/>
      <c r="J11" s="49">
        <v>370370.37</v>
      </c>
      <c r="K11" s="33">
        <v>44222</v>
      </c>
      <c r="L11" s="48"/>
      <c r="M11" s="48"/>
      <c r="N11" s="50">
        <f t="shared" ref="N11:N17" si="0">N10-J11</f>
        <v>9629629.6300000008</v>
      </c>
      <c r="O11" s="36"/>
    </row>
    <row r="12" spans="1:15" ht="151.5" customHeight="1" x14ac:dyDescent="0.25">
      <c r="A12" s="37"/>
      <c r="B12" s="47" t="s">
        <v>31</v>
      </c>
      <c r="C12" s="48" t="s">
        <v>29</v>
      </c>
      <c r="D12" s="47" t="s">
        <v>30</v>
      </c>
      <c r="E12" s="49"/>
      <c r="F12" s="48" t="s">
        <v>27</v>
      </c>
      <c r="G12" s="33">
        <v>43945</v>
      </c>
      <c r="H12" s="48"/>
      <c r="I12" s="48"/>
      <c r="J12" s="49">
        <v>370370.37</v>
      </c>
      <c r="K12" s="33">
        <v>44245</v>
      </c>
      <c r="L12" s="48"/>
      <c r="M12" s="48"/>
      <c r="N12" s="50">
        <f t="shared" si="0"/>
        <v>9259259.2600000016</v>
      </c>
      <c r="O12" s="36"/>
    </row>
    <row r="13" spans="1:15" ht="146.25" customHeight="1" x14ac:dyDescent="0.25">
      <c r="A13" s="37"/>
      <c r="B13" s="47" t="s">
        <v>31</v>
      </c>
      <c r="C13" s="48" t="s">
        <v>29</v>
      </c>
      <c r="D13" s="47" t="s">
        <v>30</v>
      </c>
      <c r="E13" s="49"/>
      <c r="F13" s="48" t="s">
        <v>27</v>
      </c>
      <c r="G13" s="33">
        <v>43945</v>
      </c>
      <c r="H13" s="48"/>
      <c r="I13" s="48"/>
      <c r="J13" s="49">
        <v>370370.37</v>
      </c>
      <c r="K13" s="33">
        <v>44279</v>
      </c>
      <c r="L13" s="48"/>
      <c r="M13" s="48"/>
      <c r="N13" s="50">
        <f t="shared" si="0"/>
        <v>8888888.8900000025</v>
      </c>
      <c r="O13" s="36"/>
    </row>
    <row r="14" spans="1:15" ht="156" customHeight="1" x14ac:dyDescent="0.25">
      <c r="A14" s="53"/>
      <c r="B14" s="47" t="s">
        <v>31</v>
      </c>
      <c r="C14" s="48" t="s">
        <v>29</v>
      </c>
      <c r="D14" s="47" t="s">
        <v>30</v>
      </c>
      <c r="E14" s="49"/>
      <c r="F14" s="48" t="s">
        <v>27</v>
      </c>
      <c r="G14" s="33">
        <v>43945</v>
      </c>
      <c r="H14" s="48"/>
      <c r="I14" s="48"/>
      <c r="J14" s="49">
        <v>370370.37</v>
      </c>
      <c r="K14" s="33">
        <v>44309</v>
      </c>
      <c r="L14" s="48"/>
      <c r="M14" s="48"/>
      <c r="N14" s="50">
        <f t="shared" si="0"/>
        <v>8518518.5200000033</v>
      </c>
      <c r="O14" s="52"/>
    </row>
    <row r="15" spans="1:15" ht="158.25" customHeight="1" x14ac:dyDescent="0.25">
      <c r="A15" s="58"/>
      <c r="B15" s="47" t="s">
        <v>31</v>
      </c>
      <c r="C15" s="48" t="s">
        <v>29</v>
      </c>
      <c r="D15" s="47" t="s">
        <v>30</v>
      </c>
      <c r="E15" s="49"/>
      <c r="F15" s="48" t="s">
        <v>27</v>
      </c>
      <c r="G15" s="33">
        <v>43945</v>
      </c>
      <c r="H15" s="48"/>
      <c r="I15" s="48"/>
      <c r="J15" s="49">
        <v>370370.37</v>
      </c>
      <c r="K15" s="33">
        <v>44341</v>
      </c>
      <c r="L15" s="48"/>
      <c r="M15" s="48"/>
      <c r="N15" s="50">
        <f t="shared" si="0"/>
        <v>8148148.1500000032</v>
      </c>
      <c r="O15" s="57"/>
    </row>
    <row r="16" spans="1:15" ht="160.5" customHeight="1" x14ac:dyDescent="0.25">
      <c r="A16" s="59"/>
      <c r="B16" s="47" t="s">
        <v>31</v>
      </c>
      <c r="C16" s="48" t="s">
        <v>29</v>
      </c>
      <c r="D16" s="47" t="s">
        <v>30</v>
      </c>
      <c r="E16" s="49"/>
      <c r="F16" s="48" t="s">
        <v>27</v>
      </c>
      <c r="G16" s="33">
        <v>43945</v>
      </c>
      <c r="H16" s="48"/>
      <c r="I16" s="48"/>
      <c r="J16" s="49">
        <v>370370.37</v>
      </c>
      <c r="K16" s="33">
        <v>44372</v>
      </c>
      <c r="L16" s="48"/>
      <c r="M16" s="48"/>
      <c r="N16" s="50">
        <f t="shared" si="0"/>
        <v>7777777.7800000031</v>
      </c>
      <c r="O16" s="61"/>
    </row>
    <row r="17" spans="1:15" ht="157.5" customHeight="1" x14ac:dyDescent="0.25">
      <c r="A17" s="58"/>
      <c r="B17" s="47" t="s">
        <v>31</v>
      </c>
      <c r="C17" s="48" t="s">
        <v>29</v>
      </c>
      <c r="D17" s="47" t="s">
        <v>30</v>
      </c>
      <c r="E17" s="49"/>
      <c r="F17" s="48" t="s">
        <v>27</v>
      </c>
      <c r="G17" s="33">
        <v>43945</v>
      </c>
      <c r="H17" s="48"/>
      <c r="I17" s="48"/>
      <c r="J17" s="49">
        <v>370370.37</v>
      </c>
      <c r="K17" s="33">
        <v>44403</v>
      </c>
      <c r="L17" s="48"/>
      <c r="M17" s="48"/>
      <c r="N17" s="50">
        <f t="shared" si="0"/>
        <v>7407407.4100000029</v>
      </c>
      <c r="O17" s="57"/>
    </row>
    <row r="18" spans="1:15" ht="140.25" customHeight="1" x14ac:dyDescent="0.25">
      <c r="A18" s="66"/>
      <c r="B18" s="47" t="s">
        <v>31</v>
      </c>
      <c r="C18" s="48" t="s">
        <v>29</v>
      </c>
      <c r="D18" s="47" t="s">
        <v>30</v>
      </c>
      <c r="E18" s="49"/>
      <c r="F18" s="48" t="s">
        <v>27</v>
      </c>
      <c r="G18" s="33">
        <v>43945</v>
      </c>
      <c r="H18" s="48"/>
      <c r="I18" s="48"/>
      <c r="J18" s="49">
        <v>370370.37</v>
      </c>
      <c r="K18" s="33">
        <v>44433</v>
      </c>
      <c r="L18" s="48"/>
      <c r="M18" s="48"/>
      <c r="N18" s="50">
        <f t="shared" ref="N18" si="1">N17-J18</f>
        <v>7037037.0400000028</v>
      </c>
      <c r="O18" s="65"/>
    </row>
    <row r="19" spans="1:15" ht="156" customHeight="1" x14ac:dyDescent="0.25">
      <c r="A19" s="70"/>
      <c r="B19" s="47" t="s">
        <v>31</v>
      </c>
      <c r="C19" s="48" t="s">
        <v>29</v>
      </c>
      <c r="D19" s="47" t="s">
        <v>30</v>
      </c>
      <c r="E19" s="49"/>
      <c r="F19" s="48" t="s">
        <v>27</v>
      </c>
      <c r="G19" s="33">
        <v>43945</v>
      </c>
      <c r="H19" s="48"/>
      <c r="I19" s="48"/>
      <c r="J19" s="49">
        <v>370370.37</v>
      </c>
      <c r="K19" s="33">
        <v>44466</v>
      </c>
      <c r="L19" s="48"/>
      <c r="M19" s="48"/>
      <c r="N19" s="50">
        <f t="shared" ref="N19:N24" si="2">N18-J19</f>
        <v>6666666.6700000027</v>
      </c>
      <c r="O19" s="69"/>
    </row>
    <row r="20" spans="1:15" ht="147.75" customHeight="1" x14ac:dyDescent="0.25">
      <c r="A20" s="66"/>
      <c r="B20" s="47" t="s">
        <v>31</v>
      </c>
      <c r="C20" s="48" t="s">
        <v>29</v>
      </c>
      <c r="D20" s="47" t="s">
        <v>30</v>
      </c>
      <c r="E20" s="49"/>
      <c r="F20" s="48" t="s">
        <v>27</v>
      </c>
      <c r="G20" s="33">
        <v>43945</v>
      </c>
      <c r="H20" s="48"/>
      <c r="I20" s="48"/>
      <c r="J20" s="49">
        <v>370370.37</v>
      </c>
      <c r="K20" s="33">
        <v>44494</v>
      </c>
      <c r="L20" s="48"/>
      <c r="M20" s="48"/>
      <c r="N20" s="50">
        <f t="shared" si="2"/>
        <v>6296296.3000000026</v>
      </c>
      <c r="O20" s="65"/>
    </row>
    <row r="21" spans="1:15" ht="147.75" customHeight="1" x14ac:dyDescent="0.25">
      <c r="A21" s="77"/>
      <c r="B21" s="47" t="s">
        <v>31</v>
      </c>
      <c r="C21" s="48" t="s">
        <v>29</v>
      </c>
      <c r="D21" s="47" t="s">
        <v>30</v>
      </c>
      <c r="E21" s="49"/>
      <c r="F21" s="48" t="s">
        <v>27</v>
      </c>
      <c r="G21" s="33">
        <v>43945</v>
      </c>
      <c r="H21" s="48"/>
      <c r="I21" s="48"/>
      <c r="J21" s="49">
        <v>370370.37</v>
      </c>
      <c r="K21" s="33">
        <v>44525</v>
      </c>
      <c r="L21" s="48"/>
      <c r="M21" s="48"/>
      <c r="N21" s="50">
        <f t="shared" si="2"/>
        <v>5925925.9300000025</v>
      </c>
      <c r="O21" s="76"/>
    </row>
    <row r="22" spans="1:15" ht="148.5" customHeight="1" x14ac:dyDescent="0.25">
      <c r="A22" s="79"/>
      <c r="B22" s="47" t="s">
        <v>31</v>
      </c>
      <c r="C22" s="48" t="s">
        <v>29</v>
      </c>
      <c r="D22" s="47" t="s">
        <v>30</v>
      </c>
      <c r="E22" s="49"/>
      <c r="F22" s="48" t="s">
        <v>27</v>
      </c>
      <c r="G22" s="33">
        <v>43945</v>
      </c>
      <c r="H22" s="48"/>
      <c r="I22" s="48"/>
      <c r="J22" s="49">
        <v>370370.37</v>
      </c>
      <c r="K22" s="33">
        <v>44554</v>
      </c>
      <c r="L22" s="48"/>
      <c r="M22" s="48"/>
      <c r="N22" s="50">
        <f t="shared" si="2"/>
        <v>5555555.5600000024</v>
      </c>
      <c r="O22" s="81"/>
    </row>
    <row r="23" spans="1:15" ht="140.25" x14ac:dyDescent="0.25">
      <c r="A23" s="70"/>
      <c r="B23" s="47" t="s">
        <v>31</v>
      </c>
      <c r="C23" s="48" t="s">
        <v>29</v>
      </c>
      <c r="D23" s="47" t="s">
        <v>30</v>
      </c>
      <c r="E23" s="49"/>
      <c r="F23" s="48" t="s">
        <v>27</v>
      </c>
      <c r="G23" s="33">
        <v>43945</v>
      </c>
      <c r="H23" s="48"/>
      <c r="I23" s="48"/>
      <c r="J23" s="49">
        <v>370370.37</v>
      </c>
      <c r="K23" s="33">
        <v>44585</v>
      </c>
      <c r="L23" s="48"/>
      <c r="M23" s="48"/>
      <c r="N23" s="50">
        <f t="shared" si="2"/>
        <v>5185185.1900000023</v>
      </c>
      <c r="O23" s="69"/>
    </row>
    <row r="24" spans="1:15" ht="140.25" x14ac:dyDescent="0.25">
      <c r="A24" s="83"/>
      <c r="B24" s="47" t="s">
        <v>31</v>
      </c>
      <c r="C24" s="48" t="s">
        <v>29</v>
      </c>
      <c r="D24" s="47" t="s">
        <v>30</v>
      </c>
      <c r="E24" s="49"/>
      <c r="F24" s="48" t="s">
        <v>27</v>
      </c>
      <c r="G24" s="33">
        <v>43945</v>
      </c>
      <c r="H24" s="48"/>
      <c r="I24" s="48"/>
      <c r="J24" s="49">
        <v>370370.37</v>
      </c>
      <c r="K24" s="33">
        <v>44614</v>
      </c>
      <c r="L24" s="48"/>
      <c r="M24" s="48"/>
      <c r="N24" s="50">
        <f t="shared" si="2"/>
        <v>4814814.8200000022</v>
      </c>
      <c r="O24" s="85"/>
    </row>
    <row r="25" spans="1:15" ht="140.25" x14ac:dyDescent="0.25">
      <c r="A25" s="88"/>
      <c r="B25" s="47" t="s">
        <v>31</v>
      </c>
      <c r="C25" s="48" t="s">
        <v>29</v>
      </c>
      <c r="D25" s="47" t="s">
        <v>30</v>
      </c>
      <c r="E25" s="49"/>
      <c r="F25" s="48" t="s">
        <v>27</v>
      </c>
      <c r="G25" s="33">
        <v>43945</v>
      </c>
      <c r="H25" s="48"/>
      <c r="I25" s="48"/>
      <c r="J25" s="49">
        <v>370370.37</v>
      </c>
      <c r="K25" s="33">
        <v>44643</v>
      </c>
      <c r="L25" s="48"/>
      <c r="M25" s="48"/>
      <c r="N25" s="50">
        <f t="shared" ref="N25" si="3">N24-J25</f>
        <v>4444444.450000002</v>
      </c>
      <c r="O25" s="87"/>
    </row>
    <row r="26" spans="1:15" ht="140.25" x14ac:dyDescent="0.25">
      <c r="A26" s="92"/>
      <c r="B26" s="47" t="s">
        <v>31</v>
      </c>
      <c r="C26" s="48" t="s">
        <v>29</v>
      </c>
      <c r="D26" s="47" t="s">
        <v>30</v>
      </c>
      <c r="E26" s="49"/>
      <c r="F26" s="48" t="s">
        <v>27</v>
      </c>
      <c r="G26" s="33">
        <v>43945</v>
      </c>
      <c r="H26" s="48"/>
      <c r="I26" s="48"/>
      <c r="J26" s="49">
        <v>370370.37</v>
      </c>
      <c r="K26" s="33">
        <v>44676</v>
      </c>
      <c r="L26" s="48"/>
      <c r="M26" s="48"/>
      <c r="N26" s="50">
        <f t="shared" ref="N26" si="4">N25-J26</f>
        <v>4074074.0800000019</v>
      </c>
      <c r="O26" s="91"/>
    </row>
    <row r="27" spans="1:15" ht="140.25" x14ac:dyDescent="0.25">
      <c r="A27" s="92"/>
      <c r="B27" s="47" t="s">
        <v>31</v>
      </c>
      <c r="C27" s="48" t="s">
        <v>29</v>
      </c>
      <c r="D27" s="47" t="s">
        <v>30</v>
      </c>
      <c r="E27" s="49"/>
      <c r="F27" s="48" t="s">
        <v>27</v>
      </c>
      <c r="G27" s="33">
        <v>43945</v>
      </c>
      <c r="H27" s="48"/>
      <c r="I27" s="48"/>
      <c r="J27" s="49">
        <v>370370.37</v>
      </c>
      <c r="K27" s="33">
        <v>44705</v>
      </c>
      <c r="L27" s="48"/>
      <c r="M27" s="48"/>
      <c r="N27" s="50">
        <f t="shared" ref="N27" si="5">N26-J27</f>
        <v>3703703.7100000018</v>
      </c>
      <c r="O27" s="91"/>
    </row>
    <row r="28" spans="1:15" ht="140.25" x14ac:dyDescent="0.25">
      <c r="A28" s="99"/>
      <c r="B28" s="47" t="s">
        <v>31</v>
      </c>
      <c r="C28" s="48" t="s">
        <v>29</v>
      </c>
      <c r="D28" s="47" t="s">
        <v>30</v>
      </c>
      <c r="E28" s="49"/>
      <c r="F28" s="48" t="s">
        <v>27</v>
      </c>
      <c r="G28" s="33">
        <v>43945</v>
      </c>
      <c r="H28" s="48"/>
      <c r="I28" s="48"/>
      <c r="J28" s="49">
        <v>370370.37</v>
      </c>
      <c r="K28" s="33">
        <v>44736</v>
      </c>
      <c r="L28" s="48"/>
      <c r="M28" s="48"/>
      <c r="N28" s="50">
        <f t="shared" ref="N28" si="6">N27-J28</f>
        <v>3333333.3400000017</v>
      </c>
      <c r="O28" s="98"/>
    </row>
    <row r="29" spans="1:15" ht="140.25" x14ac:dyDescent="0.25">
      <c r="A29" s="99"/>
      <c r="B29" s="47" t="s">
        <v>31</v>
      </c>
      <c r="C29" s="48" t="s">
        <v>29</v>
      </c>
      <c r="D29" s="47" t="s">
        <v>30</v>
      </c>
      <c r="E29" s="49"/>
      <c r="F29" s="48" t="s">
        <v>27</v>
      </c>
      <c r="G29" s="33">
        <v>43945</v>
      </c>
      <c r="H29" s="48"/>
      <c r="I29" s="48"/>
      <c r="J29" s="49">
        <v>370370.37</v>
      </c>
      <c r="K29" s="33">
        <v>44767</v>
      </c>
      <c r="L29" s="48"/>
      <c r="M29" s="48"/>
      <c r="N29" s="50">
        <f t="shared" ref="N29" si="7">N28-J29</f>
        <v>2962962.9700000016</v>
      </c>
      <c r="O29" s="98"/>
    </row>
    <row r="30" spans="1:15" ht="140.25" x14ac:dyDescent="0.25">
      <c r="A30" s="102"/>
      <c r="B30" s="47" t="s">
        <v>31</v>
      </c>
      <c r="C30" s="48" t="s">
        <v>29</v>
      </c>
      <c r="D30" s="47" t="s">
        <v>30</v>
      </c>
      <c r="E30" s="49"/>
      <c r="F30" s="48" t="s">
        <v>27</v>
      </c>
      <c r="G30" s="33">
        <v>43945</v>
      </c>
      <c r="H30" s="48"/>
      <c r="I30" s="48"/>
      <c r="J30" s="49">
        <v>370370.37</v>
      </c>
      <c r="K30" s="33">
        <v>44798</v>
      </c>
      <c r="L30" s="48"/>
      <c r="M30" s="48"/>
      <c r="N30" s="50">
        <f t="shared" ref="N30" si="8">N29-J30</f>
        <v>2592592.6000000015</v>
      </c>
      <c r="O30" s="104"/>
    </row>
    <row r="31" spans="1:15" ht="140.25" x14ac:dyDescent="0.25">
      <c r="A31" s="102"/>
      <c r="B31" s="47" t="s">
        <v>31</v>
      </c>
      <c r="C31" s="48" t="s">
        <v>29</v>
      </c>
      <c r="D31" s="47" t="s">
        <v>30</v>
      </c>
      <c r="E31" s="49"/>
      <c r="F31" s="48" t="s">
        <v>27</v>
      </c>
      <c r="G31" s="33">
        <v>43945</v>
      </c>
      <c r="H31" s="48"/>
      <c r="I31" s="48"/>
      <c r="J31" s="49">
        <v>370370.37</v>
      </c>
      <c r="K31" s="33">
        <v>44826</v>
      </c>
      <c r="L31" s="48"/>
      <c r="M31" s="48"/>
      <c r="N31" s="50">
        <f t="shared" ref="N31" si="9">N30-J31</f>
        <v>2222222.2300000014</v>
      </c>
      <c r="O31" s="104"/>
    </row>
    <row r="32" spans="1:15" ht="140.25" x14ac:dyDescent="0.25">
      <c r="A32" s="107"/>
      <c r="B32" s="47" t="s">
        <v>31</v>
      </c>
      <c r="C32" s="48" t="s">
        <v>29</v>
      </c>
      <c r="D32" s="47" t="s">
        <v>30</v>
      </c>
      <c r="E32" s="49"/>
      <c r="F32" s="48" t="s">
        <v>27</v>
      </c>
      <c r="G32" s="33">
        <v>43945</v>
      </c>
      <c r="H32" s="48"/>
      <c r="I32" s="48"/>
      <c r="J32" s="49">
        <v>370370.37</v>
      </c>
      <c r="K32" s="33">
        <v>44855</v>
      </c>
      <c r="L32" s="48"/>
      <c r="M32" s="48"/>
      <c r="N32" s="50">
        <f t="shared" ref="N32" si="10">N31-J32</f>
        <v>1851851.8600000013</v>
      </c>
      <c r="O32" s="106"/>
    </row>
    <row r="33" spans="1:15" ht="140.25" x14ac:dyDescent="0.25">
      <c r="A33" s="107"/>
      <c r="B33" s="47" t="s">
        <v>31</v>
      </c>
      <c r="C33" s="48" t="s">
        <v>29</v>
      </c>
      <c r="D33" s="47" t="s">
        <v>30</v>
      </c>
      <c r="E33" s="49"/>
      <c r="F33" s="48" t="s">
        <v>27</v>
      </c>
      <c r="G33" s="33">
        <v>43945</v>
      </c>
      <c r="H33" s="48"/>
      <c r="I33" s="48"/>
      <c r="J33" s="49">
        <v>370370.37</v>
      </c>
      <c r="K33" s="33">
        <v>44881</v>
      </c>
      <c r="L33" s="48"/>
      <c r="M33" s="48"/>
      <c r="N33" s="50">
        <f t="shared" ref="N33" si="11">N32-J33</f>
        <v>1481481.4900000012</v>
      </c>
      <c r="O33" s="106"/>
    </row>
    <row r="34" spans="1:15" ht="140.25" x14ac:dyDescent="0.25">
      <c r="A34" s="116"/>
      <c r="B34" s="47" t="s">
        <v>31</v>
      </c>
      <c r="C34" s="48" t="s">
        <v>29</v>
      </c>
      <c r="D34" s="47" t="s">
        <v>30</v>
      </c>
      <c r="E34" s="49"/>
      <c r="F34" s="48" t="s">
        <v>27</v>
      </c>
      <c r="G34" s="33">
        <v>43945</v>
      </c>
      <c r="H34" s="48"/>
      <c r="I34" s="48"/>
      <c r="J34" s="49">
        <v>370370.37</v>
      </c>
      <c r="K34" s="33">
        <v>44918</v>
      </c>
      <c r="L34" s="48"/>
      <c r="M34" s="48"/>
      <c r="N34" s="50">
        <f t="shared" ref="N34" si="12">N33-J34</f>
        <v>1111111.120000001</v>
      </c>
      <c r="O34" s="115"/>
    </row>
    <row r="35" spans="1:15" x14ac:dyDescent="0.25">
      <c r="A35" s="83"/>
      <c r="B35" s="47"/>
      <c r="C35" s="48"/>
      <c r="D35" s="47"/>
      <c r="E35" s="49"/>
      <c r="F35" s="48"/>
      <c r="G35" s="33"/>
      <c r="H35" s="48"/>
      <c r="I35" s="48"/>
      <c r="J35" s="49"/>
      <c r="K35" s="33"/>
      <c r="L35" s="48"/>
      <c r="M35" s="48"/>
      <c r="N35" s="50"/>
      <c r="O35" s="85"/>
    </row>
    <row r="36" spans="1:15" x14ac:dyDescent="0.25">
      <c r="A36" s="58"/>
      <c r="B36" s="47"/>
      <c r="C36" s="48"/>
      <c r="D36" s="47"/>
      <c r="E36" s="49"/>
      <c r="F36" s="48"/>
      <c r="G36" s="33"/>
      <c r="H36" s="48"/>
      <c r="I36" s="48"/>
      <c r="J36" s="49"/>
      <c r="K36" s="33"/>
      <c r="L36" s="48"/>
      <c r="M36" s="48"/>
      <c r="N36" s="50"/>
      <c r="O36" s="57"/>
    </row>
    <row r="37" spans="1:15" ht="138" customHeight="1" x14ac:dyDescent="0.25">
      <c r="A37" s="62">
        <v>2</v>
      </c>
      <c r="B37" s="63" t="s">
        <v>31</v>
      </c>
      <c r="C37" s="63" t="s">
        <v>33</v>
      </c>
      <c r="D37" s="42" t="s">
        <v>30</v>
      </c>
      <c r="E37" s="68">
        <v>15024000</v>
      </c>
      <c r="F37" s="63" t="s">
        <v>27</v>
      </c>
      <c r="G37" s="64">
        <v>44316</v>
      </c>
      <c r="H37" s="63"/>
      <c r="I37" s="63"/>
      <c r="J37" s="50"/>
      <c r="K37" s="35"/>
      <c r="L37" s="35"/>
      <c r="M37" s="35"/>
      <c r="N37" s="50">
        <f>E37</f>
        <v>15024000</v>
      </c>
      <c r="O37" s="36"/>
    </row>
    <row r="38" spans="1:15" ht="140.25" x14ac:dyDescent="0.25">
      <c r="A38" s="58"/>
      <c r="B38" s="82" t="s">
        <v>31</v>
      </c>
      <c r="C38" s="82" t="s">
        <v>33</v>
      </c>
      <c r="D38" s="47" t="s">
        <v>30</v>
      </c>
      <c r="E38" s="56"/>
      <c r="F38" s="48" t="s">
        <v>27</v>
      </c>
      <c r="G38" s="33">
        <v>44316</v>
      </c>
      <c r="H38" s="48"/>
      <c r="I38" s="48"/>
      <c r="J38" s="49">
        <v>536571.43000000005</v>
      </c>
      <c r="K38" s="33">
        <v>44585</v>
      </c>
      <c r="L38" s="48"/>
      <c r="M38" s="48"/>
      <c r="N38" s="50">
        <f t="shared" ref="N38:N45" si="13">N37-J38</f>
        <v>14487428.57</v>
      </c>
      <c r="O38" s="57"/>
    </row>
    <row r="39" spans="1:15" ht="140.25" x14ac:dyDescent="0.25">
      <c r="A39" s="58"/>
      <c r="B39" s="82" t="s">
        <v>31</v>
      </c>
      <c r="C39" s="82" t="s">
        <v>33</v>
      </c>
      <c r="D39" s="47" t="s">
        <v>30</v>
      </c>
      <c r="E39" s="82"/>
      <c r="F39" s="48" t="s">
        <v>27</v>
      </c>
      <c r="G39" s="33">
        <v>44316</v>
      </c>
      <c r="H39" s="48"/>
      <c r="I39" s="48"/>
      <c r="J39" s="49">
        <v>536571.43000000005</v>
      </c>
      <c r="K39" s="33">
        <v>44614</v>
      </c>
      <c r="L39" s="48"/>
      <c r="M39" s="48"/>
      <c r="N39" s="50">
        <f t="shared" si="13"/>
        <v>13950857.140000001</v>
      </c>
      <c r="O39" s="57"/>
    </row>
    <row r="40" spans="1:15" ht="140.25" x14ac:dyDescent="0.25">
      <c r="A40" s="83"/>
      <c r="B40" s="86" t="s">
        <v>31</v>
      </c>
      <c r="C40" s="86" t="s">
        <v>33</v>
      </c>
      <c r="D40" s="47" t="s">
        <v>30</v>
      </c>
      <c r="E40" s="86"/>
      <c r="F40" s="48" t="s">
        <v>27</v>
      </c>
      <c r="G40" s="33">
        <v>44316</v>
      </c>
      <c r="H40" s="48"/>
      <c r="I40" s="48"/>
      <c r="J40" s="49">
        <v>536571.43000000005</v>
      </c>
      <c r="K40" s="33">
        <v>44643</v>
      </c>
      <c r="L40" s="48"/>
      <c r="M40" s="48"/>
      <c r="N40" s="50">
        <f t="shared" si="13"/>
        <v>13414285.710000001</v>
      </c>
      <c r="O40" s="85"/>
    </row>
    <row r="41" spans="1:15" ht="140.25" x14ac:dyDescent="0.25">
      <c r="A41" s="92"/>
      <c r="B41" s="90" t="s">
        <v>31</v>
      </c>
      <c r="C41" s="90" t="s">
        <v>33</v>
      </c>
      <c r="D41" s="47" t="s">
        <v>30</v>
      </c>
      <c r="E41" s="90"/>
      <c r="F41" s="48" t="s">
        <v>27</v>
      </c>
      <c r="G41" s="33">
        <v>44316</v>
      </c>
      <c r="H41" s="48"/>
      <c r="I41" s="48"/>
      <c r="J41" s="49">
        <v>536571.43000000005</v>
      </c>
      <c r="K41" s="33">
        <v>44676</v>
      </c>
      <c r="L41" s="48"/>
      <c r="M41" s="48"/>
      <c r="N41" s="50">
        <f t="shared" si="13"/>
        <v>12877714.280000001</v>
      </c>
      <c r="O41" s="91"/>
    </row>
    <row r="42" spans="1:15" ht="140.25" x14ac:dyDescent="0.25">
      <c r="A42" s="95"/>
      <c r="B42" s="94" t="s">
        <v>31</v>
      </c>
      <c r="C42" s="94" t="s">
        <v>33</v>
      </c>
      <c r="D42" s="47" t="s">
        <v>30</v>
      </c>
      <c r="E42" s="94"/>
      <c r="F42" s="48" t="s">
        <v>27</v>
      </c>
      <c r="G42" s="33">
        <v>44316</v>
      </c>
      <c r="H42" s="48"/>
      <c r="I42" s="48"/>
      <c r="J42" s="49">
        <v>536571.43000000005</v>
      </c>
      <c r="K42" s="33">
        <v>44705</v>
      </c>
      <c r="L42" s="48"/>
      <c r="M42" s="48"/>
      <c r="N42" s="50">
        <f t="shared" si="13"/>
        <v>12341142.850000001</v>
      </c>
      <c r="O42" s="96"/>
    </row>
    <row r="43" spans="1:15" ht="140.25" x14ac:dyDescent="0.25">
      <c r="A43" s="58"/>
      <c r="B43" s="97" t="s">
        <v>31</v>
      </c>
      <c r="C43" s="97" t="s">
        <v>33</v>
      </c>
      <c r="D43" s="47" t="s">
        <v>30</v>
      </c>
      <c r="E43" s="97"/>
      <c r="F43" s="48" t="s">
        <v>27</v>
      </c>
      <c r="G43" s="33">
        <v>44316</v>
      </c>
      <c r="H43" s="48"/>
      <c r="I43" s="48"/>
      <c r="J43" s="49">
        <v>536571.43000000005</v>
      </c>
      <c r="K43" s="33">
        <v>44736</v>
      </c>
      <c r="L43" s="48"/>
      <c r="M43" s="48"/>
      <c r="N43" s="50">
        <f t="shared" si="13"/>
        <v>11804571.420000002</v>
      </c>
      <c r="O43" s="57"/>
    </row>
    <row r="44" spans="1:15" ht="140.25" x14ac:dyDescent="0.25">
      <c r="A44" s="99"/>
      <c r="B44" s="97" t="s">
        <v>31</v>
      </c>
      <c r="C44" s="97" t="s">
        <v>33</v>
      </c>
      <c r="D44" s="47" t="s">
        <v>30</v>
      </c>
      <c r="E44" s="97"/>
      <c r="F44" s="48" t="s">
        <v>27</v>
      </c>
      <c r="G44" s="33">
        <v>44316</v>
      </c>
      <c r="H44" s="48"/>
      <c r="I44" s="48"/>
      <c r="J44" s="49">
        <v>536571.43000000005</v>
      </c>
      <c r="K44" s="33">
        <v>44767</v>
      </c>
      <c r="L44" s="48"/>
      <c r="M44" s="48"/>
      <c r="N44" s="50">
        <f t="shared" si="13"/>
        <v>11267999.990000002</v>
      </c>
      <c r="O44" s="98"/>
    </row>
    <row r="45" spans="1:15" ht="140.25" x14ac:dyDescent="0.25">
      <c r="A45" s="102"/>
      <c r="B45" s="101" t="s">
        <v>31</v>
      </c>
      <c r="C45" s="101" t="s">
        <v>33</v>
      </c>
      <c r="D45" s="47" t="s">
        <v>30</v>
      </c>
      <c r="E45" s="101"/>
      <c r="F45" s="48" t="s">
        <v>27</v>
      </c>
      <c r="G45" s="33">
        <v>44316</v>
      </c>
      <c r="H45" s="48"/>
      <c r="I45" s="48"/>
      <c r="J45" s="49">
        <v>536571.43000000005</v>
      </c>
      <c r="K45" s="33">
        <v>44798</v>
      </c>
      <c r="L45" s="48"/>
      <c r="M45" s="48"/>
      <c r="N45" s="50">
        <f t="shared" si="13"/>
        <v>10731428.560000002</v>
      </c>
      <c r="O45" s="104"/>
    </row>
    <row r="46" spans="1:15" ht="140.25" x14ac:dyDescent="0.25">
      <c r="A46" s="102"/>
      <c r="B46" s="101" t="s">
        <v>31</v>
      </c>
      <c r="C46" s="101" t="s">
        <v>33</v>
      </c>
      <c r="D46" s="47" t="s">
        <v>30</v>
      </c>
      <c r="E46" s="101"/>
      <c r="F46" s="48" t="s">
        <v>27</v>
      </c>
      <c r="G46" s="33">
        <v>44316</v>
      </c>
      <c r="H46" s="48"/>
      <c r="I46" s="48"/>
      <c r="J46" s="49">
        <v>536571.43000000005</v>
      </c>
      <c r="K46" s="33">
        <v>44826</v>
      </c>
      <c r="L46" s="48"/>
      <c r="M46" s="48"/>
      <c r="N46" s="50">
        <f t="shared" ref="N46" si="14">N45-J46</f>
        <v>10194857.130000003</v>
      </c>
      <c r="O46" s="104"/>
    </row>
    <row r="47" spans="1:15" ht="140.25" x14ac:dyDescent="0.25">
      <c r="A47" s="107"/>
      <c r="B47" s="105" t="s">
        <v>31</v>
      </c>
      <c r="C47" s="105" t="s">
        <v>33</v>
      </c>
      <c r="D47" s="47" t="s">
        <v>30</v>
      </c>
      <c r="E47" s="105"/>
      <c r="F47" s="48" t="s">
        <v>27</v>
      </c>
      <c r="G47" s="33">
        <v>44316</v>
      </c>
      <c r="H47" s="48"/>
      <c r="I47" s="48"/>
      <c r="J47" s="49">
        <v>536571.43000000005</v>
      </c>
      <c r="K47" s="33">
        <v>44855</v>
      </c>
      <c r="L47" s="48"/>
      <c r="M47" s="48"/>
      <c r="N47" s="50">
        <f t="shared" ref="N47" si="15">N46-J47</f>
        <v>9658285.700000003</v>
      </c>
      <c r="O47" s="106"/>
    </row>
    <row r="48" spans="1:15" ht="140.25" x14ac:dyDescent="0.25">
      <c r="A48" s="111"/>
      <c r="B48" s="110" t="s">
        <v>31</v>
      </c>
      <c r="C48" s="110" t="s">
        <v>33</v>
      </c>
      <c r="D48" s="47" t="s">
        <v>30</v>
      </c>
      <c r="E48" s="110"/>
      <c r="F48" s="48" t="s">
        <v>27</v>
      </c>
      <c r="G48" s="33">
        <v>44316</v>
      </c>
      <c r="H48" s="48"/>
      <c r="I48" s="48"/>
      <c r="J48" s="49">
        <v>536571.43000000005</v>
      </c>
      <c r="K48" s="33">
        <v>44881</v>
      </c>
      <c r="L48" s="48"/>
      <c r="M48" s="48"/>
      <c r="N48" s="50">
        <f t="shared" ref="N48" si="16">N47-J48</f>
        <v>9121714.2700000033</v>
      </c>
      <c r="O48" s="113"/>
    </row>
    <row r="49" spans="1:15" ht="140.25" x14ac:dyDescent="0.25">
      <c r="A49" s="102"/>
      <c r="B49" s="114" t="s">
        <v>31</v>
      </c>
      <c r="C49" s="114" t="s">
        <v>33</v>
      </c>
      <c r="D49" s="47" t="s">
        <v>30</v>
      </c>
      <c r="E49" s="114"/>
      <c r="F49" s="48" t="s">
        <v>27</v>
      </c>
      <c r="G49" s="33">
        <v>44316</v>
      </c>
      <c r="H49" s="48"/>
      <c r="I49" s="48"/>
      <c r="J49" s="49">
        <v>536571.43000000005</v>
      </c>
      <c r="K49" s="33">
        <v>44918</v>
      </c>
      <c r="L49" s="48"/>
      <c r="M49" s="48"/>
      <c r="N49" s="50">
        <f t="shared" ref="N49" si="17">N48-J49</f>
        <v>8585142.8400000036</v>
      </c>
      <c r="O49" s="104"/>
    </row>
    <row r="50" spans="1:15" x14ac:dyDescent="0.25">
      <c r="A50" s="116"/>
      <c r="B50" s="114"/>
      <c r="C50" s="114"/>
      <c r="D50" s="47"/>
      <c r="E50" s="114"/>
      <c r="F50" s="48"/>
      <c r="G50" s="33"/>
      <c r="H50" s="48"/>
      <c r="I50" s="48"/>
      <c r="J50" s="49"/>
      <c r="K50" s="33"/>
      <c r="L50" s="48"/>
      <c r="M50" s="48"/>
      <c r="N50" s="50"/>
      <c r="O50" s="115"/>
    </row>
    <row r="51" spans="1:15" x14ac:dyDescent="0.25">
      <c r="A51" s="116"/>
      <c r="B51" s="114"/>
      <c r="C51" s="114"/>
      <c r="D51" s="47"/>
      <c r="E51" s="114"/>
      <c r="F51" s="48"/>
      <c r="G51" s="33"/>
      <c r="H51" s="48"/>
      <c r="I51" s="48"/>
      <c r="J51" s="49"/>
      <c r="K51" s="33"/>
      <c r="L51" s="48"/>
      <c r="M51" s="48"/>
      <c r="N51" s="50"/>
      <c r="O51" s="115"/>
    </row>
    <row r="52" spans="1:15" x14ac:dyDescent="0.25">
      <c r="A52" s="116"/>
      <c r="B52" s="114"/>
      <c r="C52" s="114"/>
      <c r="D52" s="47"/>
      <c r="E52" s="114"/>
      <c r="F52" s="48"/>
      <c r="G52" s="33"/>
      <c r="H52" s="48"/>
      <c r="I52" s="48"/>
      <c r="J52" s="49"/>
      <c r="K52" s="33"/>
      <c r="L52" s="48"/>
      <c r="M52" s="48"/>
      <c r="N52" s="50"/>
      <c r="O52" s="115"/>
    </row>
    <row r="53" spans="1:15" x14ac:dyDescent="0.25">
      <c r="A53" s="102"/>
      <c r="B53" s="101"/>
      <c r="C53" s="101"/>
      <c r="D53" s="47"/>
      <c r="E53" s="101"/>
      <c r="F53" s="48"/>
      <c r="G53" s="33"/>
      <c r="H53" s="48"/>
      <c r="I53" s="48"/>
      <c r="J53" s="49"/>
      <c r="K53" s="33"/>
      <c r="L53" s="48"/>
      <c r="M53" s="48"/>
      <c r="N53" s="50"/>
      <c r="O53" s="104"/>
    </row>
    <row r="54" spans="1:15" s="25" customFormat="1" ht="191.25" x14ac:dyDescent="0.25">
      <c r="A54" s="62"/>
      <c r="B54" s="63" t="s">
        <v>35</v>
      </c>
      <c r="C54" s="63" t="s">
        <v>36</v>
      </c>
      <c r="D54" s="42" t="s">
        <v>37</v>
      </c>
      <c r="E54" s="68">
        <v>10126050.4</v>
      </c>
      <c r="F54" s="43" t="s">
        <v>27</v>
      </c>
      <c r="G54" s="45">
        <v>44818</v>
      </c>
      <c r="H54" s="43"/>
      <c r="I54" s="43"/>
      <c r="J54" s="44"/>
      <c r="K54" s="45"/>
      <c r="L54" s="43"/>
      <c r="M54" s="43"/>
      <c r="N54" s="68">
        <v>10126050.4</v>
      </c>
      <c r="O54" s="109"/>
    </row>
    <row r="55" spans="1:15" x14ac:dyDescent="0.25">
      <c r="A55" s="102"/>
      <c r="B55" s="101"/>
      <c r="C55" s="101"/>
      <c r="D55" s="47"/>
      <c r="E55" s="50"/>
      <c r="F55" s="48"/>
      <c r="G55" s="33"/>
      <c r="H55" s="48"/>
      <c r="I55" s="48"/>
      <c r="J55" s="49"/>
      <c r="K55" s="33"/>
      <c r="L55" s="48"/>
      <c r="M55" s="48"/>
      <c r="N55" s="50"/>
      <c r="O55" s="104"/>
    </row>
    <row r="56" spans="1:15" x14ac:dyDescent="0.25">
      <c r="A56" s="102"/>
      <c r="B56" s="101"/>
      <c r="C56" s="101"/>
      <c r="D56" s="47"/>
      <c r="E56" s="50"/>
      <c r="F56" s="48"/>
      <c r="G56" s="33"/>
      <c r="H56" s="48"/>
      <c r="I56" s="48"/>
      <c r="J56" s="49"/>
      <c r="K56" s="33"/>
      <c r="L56" s="48"/>
      <c r="M56" s="48"/>
      <c r="N56" s="50"/>
      <c r="O56" s="104"/>
    </row>
    <row r="57" spans="1:15" x14ac:dyDescent="0.25">
      <c r="A57" s="102"/>
      <c r="B57" s="101"/>
      <c r="C57" s="101"/>
      <c r="D57" s="47"/>
      <c r="E57" s="50"/>
      <c r="F57" s="48"/>
      <c r="G57" s="33"/>
      <c r="H57" s="48"/>
      <c r="I57" s="48"/>
      <c r="J57" s="49"/>
      <c r="K57" s="33"/>
      <c r="L57" s="48"/>
      <c r="M57" s="48"/>
      <c r="N57" s="50"/>
      <c r="O57" s="104"/>
    </row>
    <row r="58" spans="1:15" x14ac:dyDescent="0.25">
      <c r="A58" s="99"/>
      <c r="B58" s="97"/>
      <c r="C58" s="97"/>
      <c r="D58" s="47"/>
      <c r="E58" s="50"/>
      <c r="F58" s="97"/>
      <c r="G58" s="32"/>
      <c r="H58" s="97"/>
      <c r="I58" s="97"/>
      <c r="J58" s="50"/>
      <c r="K58" s="97"/>
      <c r="L58" s="97"/>
      <c r="M58" s="97"/>
      <c r="N58" s="50"/>
      <c r="O58" s="98"/>
    </row>
    <row r="59" spans="1:15" x14ac:dyDescent="0.25">
      <c r="A59" s="7"/>
      <c r="B59" s="8"/>
      <c r="C59" s="8"/>
      <c r="D59" s="8"/>
      <c r="E59" s="8"/>
      <c r="F59" s="8"/>
      <c r="G59" s="8"/>
      <c r="H59" s="8"/>
      <c r="I59" s="8"/>
      <c r="J59" s="9"/>
      <c r="K59" s="29"/>
      <c r="L59" s="8"/>
      <c r="M59" s="8"/>
      <c r="N59" s="9"/>
      <c r="O59" s="27"/>
    </row>
    <row r="60" spans="1:15" x14ac:dyDescent="0.25">
      <c r="A60" s="122" t="s">
        <v>19</v>
      </c>
      <c r="B60" s="122"/>
      <c r="C60" s="122"/>
      <c r="D60" s="122"/>
      <c r="E60" s="38">
        <f>SUM(E10:E59)</f>
        <v>35150050.399999999</v>
      </c>
      <c r="F60" s="11" t="s">
        <v>20</v>
      </c>
      <c r="G60" s="11" t="s">
        <v>20</v>
      </c>
      <c r="H60" s="11" t="s">
        <v>20</v>
      </c>
      <c r="I60" s="11" t="s">
        <v>20</v>
      </c>
      <c r="J60" s="38">
        <f>SUM(J10:J59)</f>
        <v>15327746.039999997</v>
      </c>
      <c r="K60" s="29" t="s">
        <v>20</v>
      </c>
      <c r="L60" s="8"/>
      <c r="M60" s="11" t="s">
        <v>20</v>
      </c>
      <c r="N60" s="38">
        <f>E60-J60</f>
        <v>19822304.359999999</v>
      </c>
      <c r="O60" s="27"/>
    </row>
    <row r="61" spans="1:15" ht="15.75" x14ac:dyDescent="0.25">
      <c r="A61" s="3"/>
    </row>
    <row r="62" spans="1:15" ht="15.75" x14ac:dyDescent="0.25">
      <c r="A62" s="126" t="s">
        <v>21</v>
      </c>
      <c r="B62" s="126"/>
      <c r="C62" s="126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</row>
    <row r="63" spans="1:15" ht="15.75" x14ac:dyDescent="0.25">
      <c r="A63" s="3"/>
    </row>
    <row r="64" spans="1:15" x14ac:dyDescent="0.25">
      <c r="A64" s="10">
        <v>1</v>
      </c>
      <c r="B64" s="11">
        <v>2</v>
      </c>
      <c r="C64" s="11">
        <v>3</v>
      </c>
      <c r="D64" s="11">
        <v>4</v>
      </c>
      <c r="E64" s="11">
        <v>5</v>
      </c>
      <c r="F64" s="11">
        <v>6</v>
      </c>
      <c r="G64" s="11">
        <v>7</v>
      </c>
      <c r="H64" s="11">
        <v>8</v>
      </c>
      <c r="I64" s="11">
        <v>9</v>
      </c>
      <c r="J64" s="11">
        <v>10</v>
      </c>
      <c r="K64" s="29">
        <v>11</v>
      </c>
      <c r="L64" s="11">
        <v>12</v>
      </c>
      <c r="M64" s="11">
        <v>13</v>
      </c>
      <c r="N64" s="11">
        <v>14</v>
      </c>
      <c r="O64" s="26">
        <v>15</v>
      </c>
    </row>
    <row r="65" spans="1:15" ht="63.75" x14ac:dyDescent="0.25">
      <c r="A65" s="34">
        <v>1</v>
      </c>
      <c r="B65" s="13" t="s">
        <v>26</v>
      </c>
      <c r="C65" s="13" t="s">
        <v>32</v>
      </c>
      <c r="D65" s="13" t="s">
        <v>28</v>
      </c>
      <c r="E65" s="14">
        <v>20000000</v>
      </c>
      <c r="F65" s="13" t="s">
        <v>27</v>
      </c>
      <c r="G65" s="15">
        <v>44035</v>
      </c>
      <c r="H65" s="13"/>
      <c r="I65" s="13"/>
      <c r="J65" s="14"/>
      <c r="K65" s="31"/>
      <c r="L65" s="13"/>
      <c r="M65" s="13"/>
      <c r="N65" s="14">
        <v>20000000</v>
      </c>
      <c r="O65" s="27"/>
    </row>
    <row r="66" spans="1:15" ht="63.75" x14ac:dyDescent="0.25">
      <c r="A66" s="39"/>
      <c r="B66" s="19" t="s">
        <v>26</v>
      </c>
      <c r="C66" s="19" t="s">
        <v>32</v>
      </c>
      <c r="D66" s="19" t="s">
        <v>28</v>
      </c>
      <c r="E66" s="20"/>
      <c r="F66" s="19" t="s">
        <v>27</v>
      </c>
      <c r="G66" s="21">
        <v>44035</v>
      </c>
      <c r="H66" s="19"/>
      <c r="I66" s="19"/>
      <c r="J66" s="20">
        <v>571428.56999999995</v>
      </c>
      <c r="K66" s="33"/>
      <c r="L66" s="19"/>
      <c r="M66" s="19"/>
      <c r="N66" s="20">
        <f t="shared" ref="N66:N71" si="18">N65-J66</f>
        <v>19428571.43</v>
      </c>
      <c r="O66" s="27"/>
    </row>
    <row r="67" spans="1:15" ht="63.75" x14ac:dyDescent="0.25">
      <c r="A67" s="39"/>
      <c r="B67" s="19" t="s">
        <v>26</v>
      </c>
      <c r="C67" s="19" t="s">
        <v>32</v>
      </c>
      <c r="D67" s="19" t="s">
        <v>28</v>
      </c>
      <c r="E67" s="20"/>
      <c r="F67" s="19" t="s">
        <v>27</v>
      </c>
      <c r="G67" s="21">
        <v>44035</v>
      </c>
      <c r="H67" s="19"/>
      <c r="I67" s="19"/>
      <c r="J67" s="20">
        <v>571428.56999999995</v>
      </c>
      <c r="K67" s="33">
        <v>44130</v>
      </c>
      <c r="L67" s="19"/>
      <c r="M67" s="19"/>
      <c r="N67" s="20">
        <f t="shared" si="18"/>
        <v>18857142.859999999</v>
      </c>
      <c r="O67" s="27"/>
    </row>
    <row r="68" spans="1:15" ht="63.75" x14ac:dyDescent="0.25">
      <c r="A68" s="39"/>
      <c r="B68" s="19" t="s">
        <v>26</v>
      </c>
      <c r="C68" s="19" t="s">
        <v>32</v>
      </c>
      <c r="D68" s="19" t="s">
        <v>28</v>
      </c>
      <c r="E68" s="20"/>
      <c r="F68" s="19" t="s">
        <v>27</v>
      </c>
      <c r="G68" s="21">
        <v>44035</v>
      </c>
      <c r="H68" s="19"/>
      <c r="I68" s="19"/>
      <c r="J68" s="20">
        <v>571428.56999999995</v>
      </c>
      <c r="K68" s="33">
        <v>44160</v>
      </c>
      <c r="L68" s="19"/>
      <c r="M68" s="19"/>
      <c r="N68" s="20">
        <f t="shared" si="18"/>
        <v>18285714.289999999</v>
      </c>
      <c r="O68" s="27"/>
    </row>
    <row r="69" spans="1:15" ht="63.75" x14ac:dyDescent="0.25">
      <c r="A69" s="39"/>
      <c r="B69" s="19" t="s">
        <v>26</v>
      </c>
      <c r="C69" s="19" t="s">
        <v>32</v>
      </c>
      <c r="D69" s="19" t="s">
        <v>28</v>
      </c>
      <c r="E69" s="20"/>
      <c r="F69" s="19" t="s">
        <v>27</v>
      </c>
      <c r="G69" s="21">
        <v>44035</v>
      </c>
      <c r="H69" s="19"/>
      <c r="I69" s="19"/>
      <c r="J69" s="20">
        <v>571428.56999999995</v>
      </c>
      <c r="K69" s="33">
        <v>44190</v>
      </c>
      <c r="L69" s="19"/>
      <c r="M69" s="19"/>
      <c r="N69" s="20">
        <f t="shared" si="18"/>
        <v>17714285.719999999</v>
      </c>
      <c r="O69" s="27"/>
    </row>
    <row r="70" spans="1:15" ht="63.75" x14ac:dyDescent="0.25">
      <c r="A70" s="39"/>
      <c r="B70" s="19" t="s">
        <v>26</v>
      </c>
      <c r="C70" s="19" t="s">
        <v>32</v>
      </c>
      <c r="D70" s="19" t="s">
        <v>28</v>
      </c>
      <c r="E70" s="20"/>
      <c r="F70" s="19" t="s">
        <v>27</v>
      </c>
      <c r="G70" s="21">
        <v>44035</v>
      </c>
      <c r="H70" s="19"/>
      <c r="I70" s="19"/>
      <c r="J70" s="20">
        <v>571428.56999999995</v>
      </c>
      <c r="K70" s="33">
        <v>44221</v>
      </c>
      <c r="L70" s="19"/>
      <c r="M70" s="19"/>
      <c r="N70" s="20">
        <f t="shared" si="18"/>
        <v>17142857.149999999</v>
      </c>
      <c r="O70" s="27"/>
    </row>
    <row r="71" spans="1:15" ht="63.75" x14ac:dyDescent="0.25">
      <c r="A71" s="51"/>
      <c r="B71" s="19" t="s">
        <v>26</v>
      </c>
      <c r="C71" s="19" t="s">
        <v>32</v>
      </c>
      <c r="D71" s="19" t="s">
        <v>28</v>
      </c>
      <c r="E71" s="20"/>
      <c r="F71" s="19" t="s">
        <v>27</v>
      </c>
      <c r="G71" s="21">
        <v>44035</v>
      </c>
      <c r="H71" s="19"/>
      <c r="I71" s="19"/>
      <c r="J71" s="20">
        <v>571428.56999999995</v>
      </c>
      <c r="K71" s="33">
        <v>44252</v>
      </c>
      <c r="L71" s="19"/>
      <c r="M71" s="19"/>
      <c r="N71" s="20">
        <f t="shared" si="18"/>
        <v>16571428.579999998</v>
      </c>
      <c r="O71" s="27"/>
    </row>
    <row r="72" spans="1:15" ht="63.75" x14ac:dyDescent="0.25">
      <c r="A72" s="54"/>
      <c r="B72" s="19" t="s">
        <v>26</v>
      </c>
      <c r="C72" s="19" t="s">
        <v>32</v>
      </c>
      <c r="D72" s="19" t="s">
        <v>28</v>
      </c>
      <c r="E72" s="20"/>
      <c r="F72" s="19" t="s">
        <v>27</v>
      </c>
      <c r="G72" s="21">
        <v>44035</v>
      </c>
      <c r="H72" s="19"/>
      <c r="I72" s="19"/>
      <c r="J72" s="20">
        <v>571428.56999999995</v>
      </c>
      <c r="K72" s="33">
        <v>44277</v>
      </c>
      <c r="L72" s="19"/>
      <c r="M72" s="19"/>
      <c r="N72" s="20">
        <f t="shared" ref="N72" si="19">N71-J72</f>
        <v>16000000.009999998</v>
      </c>
      <c r="O72" s="27"/>
    </row>
    <row r="73" spans="1:15" ht="63.75" x14ac:dyDescent="0.25">
      <c r="A73" s="39"/>
      <c r="B73" s="19" t="s">
        <v>26</v>
      </c>
      <c r="C73" s="19" t="s">
        <v>32</v>
      </c>
      <c r="D73" s="19" t="s">
        <v>28</v>
      </c>
      <c r="E73" s="20"/>
      <c r="F73" s="19" t="s">
        <v>27</v>
      </c>
      <c r="G73" s="21">
        <v>44035</v>
      </c>
      <c r="H73" s="19"/>
      <c r="I73" s="19"/>
      <c r="J73" s="20">
        <v>571428.56999999995</v>
      </c>
      <c r="K73" s="33">
        <v>44309</v>
      </c>
      <c r="L73" s="19"/>
      <c r="M73" s="19"/>
      <c r="N73" s="20">
        <f t="shared" ref="N73" si="20">N72-J73</f>
        <v>15428571.439999998</v>
      </c>
      <c r="O73" s="27"/>
    </row>
    <row r="74" spans="1:15" ht="63.75" x14ac:dyDescent="0.25">
      <c r="A74" s="55"/>
      <c r="B74" s="19" t="s">
        <v>26</v>
      </c>
      <c r="C74" s="19" t="s">
        <v>32</v>
      </c>
      <c r="D74" s="19" t="s">
        <v>28</v>
      </c>
      <c r="E74" s="20"/>
      <c r="F74" s="19" t="s">
        <v>27</v>
      </c>
      <c r="G74" s="21">
        <v>44035</v>
      </c>
      <c r="H74" s="19"/>
      <c r="I74" s="19"/>
      <c r="J74" s="20">
        <v>571428.56999999995</v>
      </c>
      <c r="K74" s="33">
        <v>44341</v>
      </c>
      <c r="L74" s="19"/>
      <c r="M74" s="19"/>
      <c r="N74" s="20">
        <f t="shared" ref="N74" si="21">N73-J74</f>
        <v>14857142.869999997</v>
      </c>
      <c r="O74" s="27"/>
    </row>
    <row r="75" spans="1:15" ht="63.75" x14ac:dyDescent="0.25">
      <c r="A75" s="60"/>
      <c r="B75" s="19" t="s">
        <v>26</v>
      </c>
      <c r="C75" s="19" t="s">
        <v>32</v>
      </c>
      <c r="D75" s="19" t="s">
        <v>28</v>
      </c>
      <c r="E75" s="20"/>
      <c r="F75" s="19" t="s">
        <v>27</v>
      </c>
      <c r="G75" s="21">
        <v>44035</v>
      </c>
      <c r="H75" s="19"/>
      <c r="I75" s="19"/>
      <c r="J75" s="20">
        <v>571428.56999999995</v>
      </c>
      <c r="K75" s="33">
        <v>44372</v>
      </c>
      <c r="L75" s="19"/>
      <c r="M75" s="19"/>
      <c r="N75" s="20">
        <f t="shared" ref="N75" si="22">N74-J75</f>
        <v>14285714.299999997</v>
      </c>
      <c r="O75" s="27"/>
    </row>
    <row r="76" spans="1:15" ht="63.75" x14ac:dyDescent="0.25">
      <c r="A76" s="67"/>
      <c r="B76" s="19" t="s">
        <v>26</v>
      </c>
      <c r="C76" s="19" t="s">
        <v>32</v>
      </c>
      <c r="D76" s="19" t="s">
        <v>28</v>
      </c>
      <c r="E76" s="20"/>
      <c r="F76" s="19" t="s">
        <v>27</v>
      </c>
      <c r="G76" s="21">
        <v>44035</v>
      </c>
      <c r="H76" s="19"/>
      <c r="I76" s="19"/>
      <c r="J76" s="20">
        <v>571428.56999999995</v>
      </c>
      <c r="K76" s="33">
        <v>44403</v>
      </c>
      <c r="L76" s="19"/>
      <c r="M76" s="19"/>
      <c r="N76" s="20">
        <f t="shared" ref="N76" si="23">N75-J76</f>
        <v>13714285.729999997</v>
      </c>
      <c r="O76" s="27"/>
    </row>
    <row r="77" spans="1:15" ht="63.75" x14ac:dyDescent="0.25">
      <c r="A77" s="67"/>
      <c r="B77" s="19" t="s">
        <v>26</v>
      </c>
      <c r="C77" s="19" t="s">
        <v>32</v>
      </c>
      <c r="D77" s="19" t="s">
        <v>28</v>
      </c>
      <c r="E77" s="20"/>
      <c r="F77" s="19" t="s">
        <v>27</v>
      </c>
      <c r="G77" s="21">
        <v>44035</v>
      </c>
      <c r="H77" s="19"/>
      <c r="I77" s="19"/>
      <c r="J77" s="20">
        <v>571428.56999999995</v>
      </c>
      <c r="K77" s="33">
        <v>44433</v>
      </c>
      <c r="L77" s="19"/>
      <c r="M77" s="19"/>
      <c r="N77" s="20">
        <f t="shared" ref="N77" si="24">N76-J77</f>
        <v>13142857.159999996</v>
      </c>
      <c r="O77" s="27"/>
    </row>
    <row r="78" spans="1:15" ht="63.75" x14ac:dyDescent="0.25">
      <c r="A78" s="67"/>
      <c r="B78" s="19" t="s">
        <v>26</v>
      </c>
      <c r="C78" s="19" t="s">
        <v>32</v>
      </c>
      <c r="D78" s="19" t="s">
        <v>28</v>
      </c>
      <c r="E78" s="20"/>
      <c r="F78" s="19" t="s">
        <v>27</v>
      </c>
      <c r="G78" s="21">
        <v>44035</v>
      </c>
      <c r="H78" s="19"/>
      <c r="I78" s="19"/>
      <c r="J78" s="20">
        <v>571428.56999999995</v>
      </c>
      <c r="K78" s="33">
        <v>44466</v>
      </c>
      <c r="L78" s="19"/>
      <c r="M78" s="19"/>
      <c r="N78" s="20">
        <f t="shared" ref="N78" si="25">N77-J78</f>
        <v>12571428.589999996</v>
      </c>
      <c r="O78" s="27"/>
    </row>
    <row r="79" spans="1:15" ht="63.75" x14ac:dyDescent="0.25">
      <c r="A79" s="71"/>
      <c r="B79" s="19" t="s">
        <v>26</v>
      </c>
      <c r="C79" s="19" t="s">
        <v>32</v>
      </c>
      <c r="D79" s="19" t="s">
        <v>28</v>
      </c>
      <c r="E79" s="20"/>
      <c r="F79" s="19" t="s">
        <v>27</v>
      </c>
      <c r="G79" s="21">
        <v>44035</v>
      </c>
      <c r="H79" s="19"/>
      <c r="I79" s="19"/>
      <c r="J79" s="20">
        <v>571428.56999999995</v>
      </c>
      <c r="K79" s="33">
        <v>44494</v>
      </c>
      <c r="L79" s="19"/>
      <c r="M79" s="19"/>
      <c r="N79" s="20">
        <f t="shared" ref="N79" si="26">N78-J79</f>
        <v>12000000.019999996</v>
      </c>
      <c r="O79" s="27"/>
    </row>
    <row r="80" spans="1:15" ht="63.75" x14ac:dyDescent="0.25">
      <c r="A80" s="78"/>
      <c r="B80" s="19" t="s">
        <v>26</v>
      </c>
      <c r="C80" s="19" t="s">
        <v>32</v>
      </c>
      <c r="D80" s="19" t="s">
        <v>28</v>
      </c>
      <c r="E80" s="20"/>
      <c r="F80" s="19" t="s">
        <v>27</v>
      </c>
      <c r="G80" s="21">
        <v>44035</v>
      </c>
      <c r="H80" s="19"/>
      <c r="I80" s="19"/>
      <c r="J80" s="20">
        <v>571428.56999999995</v>
      </c>
      <c r="K80" s="33">
        <v>44525</v>
      </c>
      <c r="L80" s="19"/>
      <c r="M80" s="19"/>
      <c r="N80" s="20">
        <f t="shared" ref="N80" si="27">N79-J80</f>
        <v>11428571.449999996</v>
      </c>
      <c r="O80" s="27"/>
    </row>
    <row r="81" spans="1:16" ht="63.75" x14ac:dyDescent="0.25">
      <c r="A81" s="80"/>
      <c r="B81" s="19" t="s">
        <v>26</v>
      </c>
      <c r="C81" s="19" t="s">
        <v>32</v>
      </c>
      <c r="D81" s="19" t="s">
        <v>28</v>
      </c>
      <c r="E81" s="20"/>
      <c r="F81" s="19" t="s">
        <v>27</v>
      </c>
      <c r="G81" s="21">
        <v>44035</v>
      </c>
      <c r="H81" s="19"/>
      <c r="I81" s="19"/>
      <c r="J81" s="20">
        <v>571428.56999999995</v>
      </c>
      <c r="K81" s="33">
        <v>44558</v>
      </c>
      <c r="L81" s="19"/>
      <c r="M81" s="19"/>
      <c r="N81" s="20">
        <f t="shared" ref="N81" si="28">N80-J81</f>
        <v>10857142.879999995</v>
      </c>
      <c r="O81" s="27"/>
    </row>
    <row r="82" spans="1:16" ht="63.75" x14ac:dyDescent="0.25">
      <c r="A82" s="84"/>
      <c r="B82" s="19" t="s">
        <v>26</v>
      </c>
      <c r="C82" s="19" t="s">
        <v>32</v>
      </c>
      <c r="D82" s="19" t="s">
        <v>28</v>
      </c>
      <c r="E82" s="20"/>
      <c r="F82" s="19" t="s">
        <v>27</v>
      </c>
      <c r="G82" s="21">
        <v>44035</v>
      </c>
      <c r="H82" s="19"/>
      <c r="I82" s="19"/>
      <c r="J82" s="20">
        <v>571428.56999999995</v>
      </c>
      <c r="K82" s="33">
        <v>44585</v>
      </c>
      <c r="L82" s="19"/>
      <c r="M82" s="19"/>
      <c r="N82" s="20">
        <f t="shared" ref="N82" si="29">N81-J82</f>
        <v>10285714.309999995</v>
      </c>
      <c r="O82" s="27"/>
    </row>
    <row r="83" spans="1:16" ht="63.75" x14ac:dyDescent="0.25">
      <c r="A83" s="84"/>
      <c r="B83" s="19" t="s">
        <v>26</v>
      </c>
      <c r="C83" s="19" t="s">
        <v>32</v>
      </c>
      <c r="D83" s="19" t="s">
        <v>28</v>
      </c>
      <c r="E83" s="20"/>
      <c r="F83" s="19" t="s">
        <v>27</v>
      </c>
      <c r="G83" s="21">
        <v>44035</v>
      </c>
      <c r="H83" s="19"/>
      <c r="I83" s="19"/>
      <c r="J83" s="20">
        <v>571428.56999999995</v>
      </c>
      <c r="K83" s="33">
        <v>44614</v>
      </c>
      <c r="L83" s="19"/>
      <c r="M83" s="19"/>
      <c r="N83" s="20">
        <f t="shared" ref="N83" si="30">N82-J83</f>
        <v>9714285.7399999946</v>
      </c>
      <c r="O83" s="27"/>
    </row>
    <row r="84" spans="1:16" ht="63.75" x14ac:dyDescent="0.25">
      <c r="A84" s="89"/>
      <c r="B84" s="19" t="s">
        <v>26</v>
      </c>
      <c r="C84" s="19" t="s">
        <v>32</v>
      </c>
      <c r="D84" s="19" t="s">
        <v>28</v>
      </c>
      <c r="E84" s="20"/>
      <c r="F84" s="19" t="s">
        <v>27</v>
      </c>
      <c r="G84" s="21">
        <v>44035</v>
      </c>
      <c r="H84" s="19"/>
      <c r="I84" s="19"/>
      <c r="J84" s="20">
        <v>571428.56999999995</v>
      </c>
      <c r="K84" s="33">
        <v>44643</v>
      </c>
      <c r="L84" s="19"/>
      <c r="M84" s="19"/>
      <c r="N84" s="20">
        <f t="shared" ref="N84" si="31">N83-J84</f>
        <v>9142857.1699999943</v>
      </c>
      <c r="O84" s="27"/>
    </row>
    <row r="85" spans="1:16" ht="63.75" x14ac:dyDescent="0.25">
      <c r="A85" s="93"/>
      <c r="B85" s="19" t="s">
        <v>26</v>
      </c>
      <c r="C85" s="19" t="s">
        <v>32</v>
      </c>
      <c r="D85" s="19" t="s">
        <v>28</v>
      </c>
      <c r="E85" s="20"/>
      <c r="F85" s="19" t="s">
        <v>27</v>
      </c>
      <c r="G85" s="21">
        <v>44035</v>
      </c>
      <c r="H85" s="19"/>
      <c r="I85" s="19"/>
      <c r="J85" s="20">
        <v>571428.56999999995</v>
      </c>
      <c r="K85" s="33">
        <v>44676</v>
      </c>
      <c r="L85" s="19"/>
      <c r="M85" s="19"/>
      <c r="N85" s="20">
        <f t="shared" ref="N85" si="32">N84-J85</f>
        <v>8571428.599999994</v>
      </c>
      <c r="O85" s="27"/>
    </row>
    <row r="86" spans="1:16" ht="63.75" x14ac:dyDescent="0.25">
      <c r="A86" s="93"/>
      <c r="B86" s="19" t="s">
        <v>26</v>
      </c>
      <c r="C86" s="19" t="s">
        <v>32</v>
      </c>
      <c r="D86" s="19" t="s">
        <v>28</v>
      </c>
      <c r="E86" s="20"/>
      <c r="F86" s="19" t="s">
        <v>27</v>
      </c>
      <c r="G86" s="21">
        <v>44035</v>
      </c>
      <c r="H86" s="19"/>
      <c r="I86" s="19"/>
      <c r="J86" s="20">
        <v>571428.56999999995</v>
      </c>
      <c r="K86" s="33">
        <v>44705</v>
      </c>
      <c r="L86" s="19"/>
      <c r="M86" s="19"/>
      <c r="N86" s="20">
        <f t="shared" ref="N86" si="33">N85-J86</f>
        <v>8000000.0299999937</v>
      </c>
      <c r="O86" s="27"/>
    </row>
    <row r="87" spans="1:16" ht="63.75" x14ac:dyDescent="0.25">
      <c r="A87" s="100"/>
      <c r="B87" s="19" t="s">
        <v>26</v>
      </c>
      <c r="C87" s="19" t="s">
        <v>32</v>
      </c>
      <c r="D87" s="19" t="s">
        <v>28</v>
      </c>
      <c r="E87" s="20"/>
      <c r="F87" s="19" t="s">
        <v>27</v>
      </c>
      <c r="G87" s="21">
        <v>44035</v>
      </c>
      <c r="H87" s="19"/>
      <c r="I87" s="19"/>
      <c r="J87" s="20">
        <v>571428.56999999995</v>
      </c>
      <c r="K87" s="33">
        <v>44736</v>
      </c>
      <c r="L87" s="19"/>
      <c r="M87" s="19"/>
      <c r="N87" s="20">
        <f t="shared" ref="N87" si="34">N86-J87</f>
        <v>7428571.4599999934</v>
      </c>
      <c r="O87" s="27"/>
    </row>
    <row r="88" spans="1:16" ht="63.75" x14ac:dyDescent="0.25">
      <c r="A88" s="100"/>
      <c r="B88" s="19" t="s">
        <v>26</v>
      </c>
      <c r="C88" s="19" t="s">
        <v>32</v>
      </c>
      <c r="D88" s="19" t="s">
        <v>28</v>
      </c>
      <c r="E88" s="20"/>
      <c r="F88" s="19" t="s">
        <v>27</v>
      </c>
      <c r="G88" s="21">
        <v>44035</v>
      </c>
      <c r="H88" s="19"/>
      <c r="I88" s="19"/>
      <c r="J88" s="20">
        <v>571428.56999999995</v>
      </c>
      <c r="K88" s="33">
        <v>44767</v>
      </c>
      <c r="L88" s="19"/>
      <c r="M88" s="19"/>
      <c r="N88" s="20">
        <f t="shared" ref="N88" si="35">N87-J88</f>
        <v>6857142.8899999931</v>
      </c>
      <c r="O88" s="27"/>
    </row>
    <row r="89" spans="1:16" ht="63.75" x14ac:dyDescent="0.25">
      <c r="A89" s="103"/>
      <c r="B89" s="19" t="s">
        <v>26</v>
      </c>
      <c r="C89" s="19" t="s">
        <v>32</v>
      </c>
      <c r="D89" s="19" t="s">
        <v>28</v>
      </c>
      <c r="E89" s="20"/>
      <c r="F89" s="19" t="s">
        <v>27</v>
      </c>
      <c r="G89" s="21">
        <v>44035</v>
      </c>
      <c r="H89" s="19"/>
      <c r="I89" s="19"/>
      <c r="J89" s="20">
        <v>571428.56999999995</v>
      </c>
      <c r="K89" s="33">
        <v>44798</v>
      </c>
      <c r="L89" s="19"/>
      <c r="M89" s="19"/>
      <c r="N89" s="20">
        <f t="shared" ref="N89" si="36">N88-J89</f>
        <v>6285714.3199999928</v>
      </c>
      <c r="O89" s="27"/>
    </row>
    <row r="90" spans="1:16" ht="63.75" x14ac:dyDescent="0.25">
      <c r="A90" s="103"/>
      <c r="B90" s="19" t="s">
        <v>26</v>
      </c>
      <c r="C90" s="19" t="s">
        <v>32</v>
      </c>
      <c r="D90" s="19" t="s">
        <v>28</v>
      </c>
      <c r="E90" s="20"/>
      <c r="F90" s="19" t="s">
        <v>27</v>
      </c>
      <c r="G90" s="21">
        <v>44035</v>
      </c>
      <c r="H90" s="19"/>
      <c r="I90" s="19"/>
      <c r="J90" s="20">
        <v>571428.56999999995</v>
      </c>
      <c r="K90" s="33">
        <v>44826</v>
      </c>
      <c r="L90" s="19"/>
      <c r="M90" s="19"/>
      <c r="N90" s="20">
        <f t="shared" ref="N90" si="37">N89-J90</f>
        <v>5714285.7499999925</v>
      </c>
      <c r="O90" s="27"/>
    </row>
    <row r="91" spans="1:16" ht="63.75" x14ac:dyDescent="0.25">
      <c r="A91" s="108"/>
      <c r="B91" s="19" t="s">
        <v>26</v>
      </c>
      <c r="C91" s="19" t="s">
        <v>32</v>
      </c>
      <c r="D91" s="19" t="s">
        <v>28</v>
      </c>
      <c r="E91" s="20"/>
      <c r="F91" s="19" t="s">
        <v>27</v>
      </c>
      <c r="G91" s="21">
        <v>44035</v>
      </c>
      <c r="H91" s="19"/>
      <c r="I91" s="19"/>
      <c r="J91" s="20">
        <v>571428.56999999995</v>
      </c>
      <c r="K91" s="33">
        <v>44855</v>
      </c>
      <c r="L91" s="19"/>
      <c r="M91" s="19"/>
      <c r="N91" s="20">
        <f t="shared" ref="N91" si="38">N90-J91</f>
        <v>5142857.1799999923</v>
      </c>
      <c r="O91" s="27"/>
    </row>
    <row r="92" spans="1:16" ht="63.75" x14ac:dyDescent="0.25">
      <c r="A92" s="112"/>
      <c r="B92" s="19" t="s">
        <v>26</v>
      </c>
      <c r="C92" s="19" t="s">
        <v>32</v>
      </c>
      <c r="D92" s="19" t="s">
        <v>28</v>
      </c>
      <c r="E92" s="20"/>
      <c r="F92" s="19" t="s">
        <v>27</v>
      </c>
      <c r="G92" s="21">
        <v>44035</v>
      </c>
      <c r="H92" s="19"/>
      <c r="I92" s="19"/>
      <c r="J92" s="20">
        <v>571428.56999999995</v>
      </c>
      <c r="K92" s="33">
        <v>44881</v>
      </c>
      <c r="L92" s="19"/>
      <c r="M92" s="19"/>
      <c r="N92" s="20">
        <f t="shared" ref="N92" si="39">N91-J92</f>
        <v>4571428.609999992</v>
      </c>
      <c r="O92" s="27"/>
    </row>
    <row r="93" spans="1:16" ht="63.75" x14ac:dyDescent="0.25">
      <c r="A93" s="117"/>
      <c r="B93" s="19" t="s">
        <v>26</v>
      </c>
      <c r="C93" s="19" t="s">
        <v>32</v>
      </c>
      <c r="D93" s="19" t="s">
        <v>28</v>
      </c>
      <c r="E93" s="20"/>
      <c r="F93" s="19" t="s">
        <v>27</v>
      </c>
      <c r="G93" s="21">
        <v>44035</v>
      </c>
      <c r="H93" s="19"/>
      <c r="I93" s="19"/>
      <c r="J93" s="20">
        <v>571428.56999999995</v>
      </c>
      <c r="K93" s="33">
        <v>44918</v>
      </c>
      <c r="L93" s="19"/>
      <c r="M93" s="19"/>
      <c r="N93" s="20">
        <f t="shared" ref="N93" si="40">N92-J93</f>
        <v>4000000.0399999921</v>
      </c>
      <c r="O93" s="27"/>
      <c r="P93">
        <f>N93/J93</f>
        <v>7.0000000874999868</v>
      </c>
    </row>
    <row r="94" spans="1:16" x14ac:dyDescent="0.25">
      <c r="A94" s="71"/>
      <c r="B94" s="19"/>
      <c r="C94" s="19"/>
      <c r="D94" s="19"/>
      <c r="E94" s="20"/>
      <c r="F94" s="19"/>
      <c r="G94" s="21"/>
      <c r="H94" s="19"/>
      <c r="I94" s="19"/>
      <c r="J94" s="20"/>
      <c r="K94" s="33"/>
      <c r="L94" s="19"/>
      <c r="M94" s="19"/>
      <c r="N94" s="20"/>
      <c r="O94" s="27"/>
    </row>
    <row r="95" spans="1:16" x14ac:dyDescent="0.25">
      <c r="A95" s="71"/>
      <c r="B95" s="19"/>
      <c r="C95" s="19"/>
      <c r="D95" s="19"/>
      <c r="E95" s="20"/>
      <c r="F95" s="19"/>
      <c r="G95" s="21"/>
      <c r="H95" s="19"/>
      <c r="I95" s="19"/>
      <c r="J95" s="20"/>
      <c r="K95" s="33"/>
      <c r="L95" s="19"/>
      <c r="M95" s="19"/>
      <c r="N95" s="20"/>
      <c r="O95" s="27"/>
    </row>
    <row r="96" spans="1:16" ht="51" x14ac:dyDescent="0.25">
      <c r="A96" s="72">
        <v>2</v>
      </c>
      <c r="B96" s="13" t="s">
        <v>26</v>
      </c>
      <c r="C96" s="13" t="s">
        <v>34</v>
      </c>
      <c r="D96" s="13" t="s">
        <v>28</v>
      </c>
      <c r="E96" s="14">
        <v>15000000</v>
      </c>
      <c r="F96" s="13" t="s">
        <v>27</v>
      </c>
      <c r="G96" s="15">
        <v>44494</v>
      </c>
      <c r="H96" s="13"/>
      <c r="I96" s="13"/>
      <c r="J96" s="14"/>
      <c r="K96" s="31"/>
      <c r="L96" s="13"/>
      <c r="M96" s="13"/>
      <c r="N96" s="14">
        <v>15000000</v>
      </c>
      <c r="O96" s="27"/>
    </row>
    <row r="97" spans="1:16" s="75" customFormat="1" ht="51" x14ac:dyDescent="0.25">
      <c r="A97" s="73"/>
      <c r="B97" s="19" t="s">
        <v>26</v>
      </c>
      <c r="C97" s="19" t="s">
        <v>34</v>
      </c>
      <c r="D97" s="19" t="s">
        <v>28</v>
      </c>
      <c r="E97" s="20"/>
      <c r="F97" s="19" t="s">
        <v>27</v>
      </c>
      <c r="G97" s="21">
        <v>44494</v>
      </c>
      <c r="H97" s="19"/>
      <c r="I97" s="19"/>
      <c r="J97" s="20">
        <v>441176.47</v>
      </c>
      <c r="K97" s="33">
        <v>44585</v>
      </c>
      <c r="L97" s="19"/>
      <c r="M97" s="19"/>
      <c r="N97" s="20">
        <f t="shared" ref="N97" si="41">N96-J97</f>
        <v>14558823.529999999</v>
      </c>
      <c r="O97" s="74"/>
    </row>
    <row r="98" spans="1:16" s="75" customFormat="1" ht="51" x14ac:dyDescent="0.25">
      <c r="A98" s="73"/>
      <c r="B98" s="19" t="s">
        <v>26</v>
      </c>
      <c r="C98" s="19" t="s">
        <v>34</v>
      </c>
      <c r="D98" s="19" t="s">
        <v>28</v>
      </c>
      <c r="E98" s="20"/>
      <c r="F98" s="19" t="s">
        <v>27</v>
      </c>
      <c r="G98" s="21">
        <v>44494</v>
      </c>
      <c r="H98" s="19"/>
      <c r="I98" s="19"/>
      <c r="J98" s="20">
        <v>441176.47</v>
      </c>
      <c r="K98" s="33">
        <v>44614</v>
      </c>
      <c r="L98" s="19"/>
      <c r="M98" s="19"/>
      <c r="N98" s="20">
        <f t="shared" ref="N98" si="42">N97-J98</f>
        <v>14117647.059999999</v>
      </c>
      <c r="O98" s="74"/>
    </row>
    <row r="99" spans="1:16" s="75" customFormat="1" ht="51" x14ac:dyDescent="0.25">
      <c r="A99" s="73"/>
      <c r="B99" s="19" t="s">
        <v>26</v>
      </c>
      <c r="C99" s="19" t="s">
        <v>34</v>
      </c>
      <c r="D99" s="19" t="s">
        <v>28</v>
      </c>
      <c r="E99" s="20"/>
      <c r="F99" s="19" t="s">
        <v>27</v>
      </c>
      <c r="G99" s="21">
        <v>44494</v>
      </c>
      <c r="H99" s="19"/>
      <c r="I99" s="19"/>
      <c r="J99" s="20">
        <v>441176.47</v>
      </c>
      <c r="K99" s="33">
        <v>44643</v>
      </c>
      <c r="L99" s="19"/>
      <c r="M99" s="19"/>
      <c r="N99" s="20">
        <f t="shared" ref="N99" si="43">N98-J99</f>
        <v>13676470.589999998</v>
      </c>
      <c r="O99" s="74"/>
    </row>
    <row r="100" spans="1:16" s="75" customFormat="1" ht="51" x14ac:dyDescent="0.25">
      <c r="A100" s="73"/>
      <c r="B100" s="19" t="s">
        <v>26</v>
      </c>
      <c r="C100" s="19" t="s">
        <v>34</v>
      </c>
      <c r="D100" s="19" t="s">
        <v>28</v>
      </c>
      <c r="E100" s="20"/>
      <c r="F100" s="19" t="s">
        <v>27</v>
      </c>
      <c r="G100" s="21">
        <v>44494</v>
      </c>
      <c r="H100" s="19"/>
      <c r="I100" s="19"/>
      <c r="J100" s="20">
        <v>441176.47</v>
      </c>
      <c r="K100" s="33">
        <v>44676</v>
      </c>
      <c r="L100" s="19"/>
      <c r="M100" s="19"/>
      <c r="N100" s="20">
        <f t="shared" ref="N100" si="44">N99-J100</f>
        <v>13235294.119999997</v>
      </c>
      <c r="O100" s="74"/>
    </row>
    <row r="101" spans="1:16" s="75" customFormat="1" ht="51" x14ac:dyDescent="0.25">
      <c r="A101" s="73"/>
      <c r="B101" s="19" t="s">
        <v>26</v>
      </c>
      <c r="C101" s="19" t="s">
        <v>34</v>
      </c>
      <c r="D101" s="19" t="s">
        <v>28</v>
      </c>
      <c r="E101" s="20"/>
      <c r="F101" s="19" t="s">
        <v>27</v>
      </c>
      <c r="G101" s="21">
        <v>44494</v>
      </c>
      <c r="H101" s="19"/>
      <c r="I101" s="19"/>
      <c r="J101" s="20">
        <v>441176.47</v>
      </c>
      <c r="K101" s="33">
        <v>44705</v>
      </c>
      <c r="L101" s="19"/>
      <c r="M101" s="19"/>
      <c r="N101" s="20">
        <f t="shared" ref="N101" si="45">N100-J101</f>
        <v>12794117.649999997</v>
      </c>
      <c r="O101" s="74"/>
    </row>
    <row r="102" spans="1:16" s="75" customFormat="1" ht="51" x14ac:dyDescent="0.25">
      <c r="A102" s="73"/>
      <c r="B102" s="19" t="s">
        <v>26</v>
      </c>
      <c r="C102" s="19" t="s">
        <v>34</v>
      </c>
      <c r="D102" s="19" t="s">
        <v>28</v>
      </c>
      <c r="E102" s="20"/>
      <c r="F102" s="19" t="s">
        <v>27</v>
      </c>
      <c r="G102" s="21">
        <v>44494</v>
      </c>
      <c r="H102" s="19"/>
      <c r="I102" s="19"/>
      <c r="J102" s="20">
        <v>441176.47</v>
      </c>
      <c r="K102" s="33">
        <v>44736</v>
      </c>
      <c r="L102" s="19"/>
      <c r="M102" s="19"/>
      <c r="N102" s="20">
        <f t="shared" ref="N102" si="46">N101-J102</f>
        <v>12352941.179999996</v>
      </c>
      <c r="O102" s="74"/>
    </row>
    <row r="103" spans="1:16" s="75" customFormat="1" ht="51" x14ac:dyDescent="0.25">
      <c r="A103" s="73"/>
      <c r="B103" s="19" t="s">
        <v>26</v>
      </c>
      <c r="C103" s="19" t="s">
        <v>34</v>
      </c>
      <c r="D103" s="19" t="s">
        <v>28</v>
      </c>
      <c r="E103" s="20"/>
      <c r="F103" s="19" t="s">
        <v>27</v>
      </c>
      <c r="G103" s="21">
        <v>44494</v>
      </c>
      <c r="H103" s="19"/>
      <c r="I103" s="19"/>
      <c r="J103" s="20">
        <v>441176.47</v>
      </c>
      <c r="K103" s="33">
        <v>44767</v>
      </c>
      <c r="L103" s="19"/>
      <c r="M103" s="19"/>
      <c r="N103" s="20">
        <f t="shared" ref="N103" si="47">N102-J103</f>
        <v>11911764.709999995</v>
      </c>
      <c r="O103" s="74"/>
    </row>
    <row r="104" spans="1:16" s="75" customFormat="1" ht="51" x14ac:dyDescent="0.25">
      <c r="A104" s="73"/>
      <c r="B104" s="19" t="s">
        <v>26</v>
      </c>
      <c r="C104" s="19" t="s">
        <v>34</v>
      </c>
      <c r="D104" s="19" t="s">
        <v>28</v>
      </c>
      <c r="E104" s="20"/>
      <c r="F104" s="19" t="s">
        <v>27</v>
      </c>
      <c r="G104" s="21">
        <v>44494</v>
      </c>
      <c r="H104" s="19"/>
      <c r="I104" s="19"/>
      <c r="J104" s="20">
        <v>441176.47</v>
      </c>
      <c r="K104" s="33">
        <v>44798</v>
      </c>
      <c r="L104" s="19"/>
      <c r="M104" s="19"/>
      <c r="N104" s="20">
        <f t="shared" ref="N104" si="48">N103-J104</f>
        <v>11470588.239999995</v>
      </c>
      <c r="O104" s="74"/>
    </row>
    <row r="105" spans="1:16" s="75" customFormat="1" ht="51" x14ac:dyDescent="0.25">
      <c r="A105" s="73"/>
      <c r="B105" s="19" t="s">
        <v>26</v>
      </c>
      <c r="C105" s="19" t="s">
        <v>34</v>
      </c>
      <c r="D105" s="19" t="s">
        <v>28</v>
      </c>
      <c r="E105" s="20"/>
      <c r="F105" s="19" t="s">
        <v>27</v>
      </c>
      <c r="G105" s="21">
        <v>44494</v>
      </c>
      <c r="H105" s="19"/>
      <c r="I105" s="19"/>
      <c r="J105" s="20">
        <v>441176.47</v>
      </c>
      <c r="K105" s="33">
        <v>44826</v>
      </c>
      <c r="L105" s="19"/>
      <c r="M105" s="19"/>
      <c r="N105" s="20">
        <f t="shared" ref="N105" si="49">N104-J105</f>
        <v>11029411.769999994</v>
      </c>
      <c r="O105" s="74"/>
    </row>
    <row r="106" spans="1:16" s="75" customFormat="1" ht="51" x14ac:dyDescent="0.25">
      <c r="A106" s="73"/>
      <c r="B106" s="19" t="s">
        <v>26</v>
      </c>
      <c r="C106" s="19" t="s">
        <v>34</v>
      </c>
      <c r="D106" s="19" t="s">
        <v>28</v>
      </c>
      <c r="E106" s="20"/>
      <c r="F106" s="19" t="s">
        <v>27</v>
      </c>
      <c r="G106" s="21">
        <v>44494</v>
      </c>
      <c r="H106" s="19"/>
      <c r="I106" s="19"/>
      <c r="J106" s="20">
        <v>441176.47</v>
      </c>
      <c r="K106" s="33">
        <v>44855</v>
      </c>
      <c r="L106" s="19"/>
      <c r="M106" s="19"/>
      <c r="N106" s="20">
        <f t="shared" ref="N106" si="50">N105-J106</f>
        <v>10588235.299999993</v>
      </c>
      <c r="O106" s="74"/>
    </row>
    <row r="107" spans="1:16" s="75" customFormat="1" ht="51" x14ac:dyDescent="0.25">
      <c r="A107" s="73"/>
      <c r="B107" s="19" t="s">
        <v>26</v>
      </c>
      <c r="C107" s="19" t="s">
        <v>34</v>
      </c>
      <c r="D107" s="19" t="s">
        <v>28</v>
      </c>
      <c r="E107" s="20"/>
      <c r="F107" s="19" t="s">
        <v>27</v>
      </c>
      <c r="G107" s="21">
        <v>44494</v>
      </c>
      <c r="H107" s="19"/>
      <c r="I107" s="19"/>
      <c r="J107" s="20">
        <v>441176.47</v>
      </c>
      <c r="K107" s="33">
        <v>44881</v>
      </c>
      <c r="L107" s="19"/>
      <c r="M107" s="19"/>
      <c r="N107" s="20">
        <f t="shared" ref="N107" si="51">N106-J107</f>
        <v>10147058.829999993</v>
      </c>
      <c r="O107" s="74"/>
    </row>
    <row r="108" spans="1:16" s="75" customFormat="1" ht="51" x14ac:dyDescent="0.25">
      <c r="A108" s="73"/>
      <c r="B108" s="19" t="s">
        <v>26</v>
      </c>
      <c r="C108" s="19" t="s">
        <v>34</v>
      </c>
      <c r="D108" s="19" t="s">
        <v>28</v>
      </c>
      <c r="E108" s="20"/>
      <c r="F108" s="19" t="s">
        <v>27</v>
      </c>
      <c r="G108" s="21">
        <v>44494</v>
      </c>
      <c r="H108" s="19"/>
      <c r="I108" s="19"/>
      <c r="J108" s="20">
        <v>441176.47</v>
      </c>
      <c r="K108" s="33">
        <v>44918</v>
      </c>
      <c r="L108" s="19"/>
      <c r="M108" s="19"/>
      <c r="N108" s="20">
        <f t="shared" ref="N108" si="52">N107-J108</f>
        <v>9705882.359999992</v>
      </c>
      <c r="O108" s="74"/>
      <c r="P108" s="75">
        <f>N108/J108</f>
        <v>22.000000045333316</v>
      </c>
    </row>
    <row r="109" spans="1:16" s="75" customFormat="1" x14ac:dyDescent="0.25">
      <c r="A109" s="73"/>
      <c r="B109" s="19"/>
      <c r="C109" s="19"/>
      <c r="D109" s="19"/>
      <c r="E109" s="20"/>
      <c r="F109" s="19"/>
      <c r="G109" s="21"/>
      <c r="H109" s="19"/>
      <c r="I109" s="19"/>
      <c r="J109" s="20"/>
      <c r="K109" s="33"/>
      <c r="L109" s="19"/>
      <c r="M109" s="19"/>
      <c r="N109" s="20"/>
      <c r="O109" s="74"/>
    </row>
    <row r="110" spans="1:16" s="75" customFormat="1" x14ac:dyDescent="0.25">
      <c r="A110" s="73"/>
      <c r="B110" s="19"/>
      <c r="C110" s="19"/>
      <c r="D110" s="19"/>
      <c r="E110" s="20"/>
      <c r="F110" s="19"/>
      <c r="G110" s="21"/>
      <c r="H110" s="19"/>
      <c r="I110" s="19"/>
      <c r="J110" s="20"/>
      <c r="K110" s="33"/>
      <c r="L110" s="19"/>
      <c r="M110" s="19"/>
      <c r="N110" s="20"/>
      <c r="O110" s="74"/>
    </row>
    <row r="111" spans="1:16" s="75" customFormat="1" ht="63.75" x14ac:dyDescent="0.25">
      <c r="A111" s="72">
        <v>3</v>
      </c>
      <c r="B111" s="13" t="s">
        <v>26</v>
      </c>
      <c r="C111" s="13" t="s">
        <v>39</v>
      </c>
      <c r="D111" s="13" t="s">
        <v>28</v>
      </c>
      <c r="E111" s="14">
        <v>15000000</v>
      </c>
      <c r="F111" s="13" t="s">
        <v>27</v>
      </c>
      <c r="G111" s="15">
        <v>44911</v>
      </c>
      <c r="H111" s="13"/>
      <c r="I111" s="13"/>
      <c r="J111" s="14"/>
      <c r="K111" s="31"/>
      <c r="L111" s="13"/>
      <c r="M111" s="13"/>
      <c r="N111" s="14">
        <v>15000000</v>
      </c>
      <c r="O111" s="74"/>
    </row>
    <row r="112" spans="1:16" s="75" customFormat="1" x14ac:dyDescent="0.25">
      <c r="A112" s="73"/>
      <c r="B112" s="19"/>
      <c r="C112" s="19"/>
      <c r="D112" s="19"/>
      <c r="E112" s="20"/>
      <c r="F112" s="19"/>
      <c r="G112" s="21"/>
      <c r="H112" s="19"/>
      <c r="I112" s="19"/>
      <c r="J112" s="20"/>
      <c r="K112" s="33"/>
      <c r="L112" s="19"/>
      <c r="M112" s="19"/>
      <c r="N112" s="20"/>
      <c r="O112" s="74"/>
    </row>
    <row r="113" spans="1:15" x14ac:dyDescent="0.25">
      <c r="A113" s="39"/>
      <c r="B113" s="19"/>
      <c r="C113" s="19"/>
      <c r="D113" s="19"/>
      <c r="E113" s="20"/>
      <c r="F113" s="19"/>
      <c r="G113" s="21"/>
      <c r="H113" s="19"/>
      <c r="I113" s="19"/>
      <c r="J113" s="20"/>
      <c r="K113" s="33"/>
      <c r="L113" s="19"/>
      <c r="M113" s="19"/>
      <c r="N113" s="20"/>
      <c r="O113" s="27"/>
    </row>
    <row r="114" spans="1:15" x14ac:dyDescent="0.25">
      <c r="A114" s="18"/>
      <c r="B114" s="8"/>
      <c r="C114" s="8"/>
      <c r="D114" s="8"/>
      <c r="E114" s="9"/>
      <c r="F114" s="8"/>
      <c r="G114" s="12"/>
      <c r="H114" s="8"/>
      <c r="I114" s="8"/>
      <c r="J114" s="9"/>
      <c r="K114" s="32"/>
      <c r="L114" s="8"/>
      <c r="M114" s="8"/>
      <c r="N114" s="9"/>
      <c r="O114" s="27"/>
    </row>
    <row r="115" spans="1:15" ht="29.1" customHeight="1" x14ac:dyDescent="0.25">
      <c r="A115" s="123" t="s">
        <v>22</v>
      </c>
      <c r="B115" s="123"/>
      <c r="C115" s="123"/>
      <c r="D115" s="123"/>
      <c r="E115" s="16">
        <f>SUM(E65:E114)</f>
        <v>50000000</v>
      </c>
      <c r="F115" s="17" t="s">
        <v>20</v>
      </c>
      <c r="G115" s="17" t="s">
        <v>20</v>
      </c>
      <c r="H115" s="17" t="s">
        <v>20</v>
      </c>
      <c r="I115" s="17" t="s">
        <v>20</v>
      </c>
      <c r="J115" s="16">
        <f>SUM(J65:J114)</f>
        <v>21294117.599999994</v>
      </c>
      <c r="K115" s="17" t="s">
        <v>20</v>
      </c>
      <c r="L115" s="16">
        <f>SUM(L65:L114)</f>
        <v>0</v>
      </c>
      <c r="M115" s="17" t="s">
        <v>20</v>
      </c>
      <c r="N115" s="16">
        <f>E115-J115-L115</f>
        <v>28705882.400000006</v>
      </c>
      <c r="O115" s="28"/>
    </row>
    <row r="116" spans="1:15" x14ac:dyDescent="0.25">
      <c r="A116" s="4"/>
      <c r="N116" s="22"/>
    </row>
    <row r="117" spans="1:15" ht="15.75" x14ac:dyDescent="0.25">
      <c r="A117" s="126" t="s">
        <v>23</v>
      </c>
      <c r="B117" s="126"/>
      <c r="C117" s="126"/>
      <c r="D117" s="126"/>
      <c r="E117" s="126"/>
      <c r="F117" s="126"/>
      <c r="G117" s="126"/>
      <c r="H117" s="126"/>
      <c r="I117" s="126"/>
      <c r="J117" s="126"/>
      <c r="K117" s="126"/>
      <c r="L117" s="126"/>
      <c r="M117" s="126"/>
      <c r="N117" s="126"/>
      <c r="O117" s="126"/>
    </row>
    <row r="118" spans="1:15" x14ac:dyDescent="0.25">
      <c r="A118" s="10">
        <v>1</v>
      </c>
      <c r="B118" s="11">
        <v>2</v>
      </c>
      <c r="C118" s="11">
        <v>3</v>
      </c>
      <c r="D118" s="11">
        <v>4</v>
      </c>
      <c r="E118" s="11">
        <v>5</v>
      </c>
      <c r="F118" s="11">
        <v>6</v>
      </c>
      <c r="G118" s="11">
        <v>7</v>
      </c>
      <c r="H118" s="11">
        <v>8</v>
      </c>
      <c r="I118" s="11">
        <v>9</v>
      </c>
      <c r="J118" s="11">
        <v>10</v>
      </c>
      <c r="K118" s="29">
        <v>11</v>
      </c>
      <c r="L118" s="11">
        <v>12</v>
      </c>
      <c r="M118" s="11">
        <v>13</v>
      </c>
      <c r="N118" s="11">
        <v>14</v>
      </c>
      <c r="O118" s="26">
        <v>15</v>
      </c>
    </row>
    <row r="119" spans="1:15" x14ac:dyDescent="0.25">
      <c r="A119" s="24"/>
      <c r="B119" s="23"/>
      <c r="C119" s="23"/>
      <c r="D119" s="23"/>
      <c r="E119" s="23"/>
      <c r="F119" s="23"/>
      <c r="G119" s="23"/>
      <c r="H119" s="23"/>
      <c r="I119" s="23"/>
      <c r="J119" s="23"/>
      <c r="K119" s="29"/>
      <c r="L119" s="23"/>
      <c r="M119" s="23"/>
      <c r="N119" s="23"/>
      <c r="O119" s="26"/>
    </row>
    <row r="120" spans="1:15" x14ac:dyDescent="0.25">
      <c r="A120" s="7"/>
      <c r="B120" s="8"/>
      <c r="C120" s="8"/>
      <c r="D120" s="8"/>
      <c r="E120" s="8"/>
      <c r="F120" s="8"/>
      <c r="G120" s="8"/>
      <c r="H120" s="8"/>
      <c r="I120" s="8"/>
      <c r="J120" s="8"/>
      <c r="K120" s="29"/>
      <c r="L120" s="8"/>
      <c r="M120" s="8"/>
      <c r="N120" s="8"/>
      <c r="O120" s="27"/>
    </row>
    <row r="121" spans="1:15" x14ac:dyDescent="0.25">
      <c r="A121" s="122" t="s">
        <v>24</v>
      </c>
      <c r="B121" s="122"/>
      <c r="C121" s="122"/>
      <c r="D121" s="122"/>
      <c r="E121" s="8"/>
      <c r="F121" s="11" t="s">
        <v>20</v>
      </c>
      <c r="G121" s="11" t="s">
        <v>20</v>
      </c>
      <c r="H121" s="11" t="s">
        <v>20</v>
      </c>
      <c r="I121" s="11" t="s">
        <v>20</v>
      </c>
      <c r="J121" s="8"/>
      <c r="K121" s="29" t="s">
        <v>20</v>
      </c>
      <c r="L121" s="8"/>
      <c r="M121" s="11" t="s">
        <v>20</v>
      </c>
      <c r="N121" s="8"/>
      <c r="O121" s="27"/>
    </row>
    <row r="122" spans="1:15" ht="26.25" customHeight="1" x14ac:dyDescent="0.25">
      <c r="A122" s="124" t="s">
        <v>25</v>
      </c>
      <c r="B122" s="124"/>
      <c r="C122" s="124"/>
      <c r="D122" s="124"/>
      <c r="E122" s="38">
        <f>E60+E115+E121</f>
        <v>85150050.400000006</v>
      </c>
      <c r="F122" s="38"/>
      <c r="G122" s="38"/>
      <c r="H122" s="38"/>
      <c r="I122" s="38"/>
      <c r="J122" s="38">
        <f>J60+J115+J121</f>
        <v>36621863.639999993</v>
      </c>
      <c r="K122" s="38"/>
      <c r="L122" s="38">
        <f>L60+L115+L121</f>
        <v>0</v>
      </c>
      <c r="M122" s="38"/>
      <c r="N122" s="38">
        <f>N60+N115+N121</f>
        <v>48528186.760000005</v>
      </c>
      <c r="O122" s="27"/>
    </row>
    <row r="123" spans="1:15" ht="18.75" x14ac:dyDescent="0.25">
      <c r="A123" s="118">
        <v>44921</v>
      </c>
      <c r="B123" s="118"/>
      <c r="C123" s="118"/>
      <c r="D123" s="118"/>
      <c r="E123" s="118"/>
      <c r="F123" s="118"/>
      <c r="G123" s="118"/>
      <c r="H123" s="118"/>
      <c r="I123" s="118"/>
      <c r="J123" s="118"/>
      <c r="K123" s="118"/>
      <c r="L123" s="118"/>
      <c r="M123" s="118"/>
      <c r="N123" s="118"/>
      <c r="O123" s="119"/>
    </row>
    <row r="124" spans="1:15" ht="18.75" x14ac:dyDescent="0.25">
      <c r="A124" s="5" t="s">
        <v>38</v>
      </c>
    </row>
  </sheetData>
  <mergeCells count="25">
    <mergeCell ref="A1:O1"/>
    <mergeCell ref="A2:O2"/>
    <mergeCell ref="A4:O4"/>
    <mergeCell ref="A62:O62"/>
    <mergeCell ref="A117:O117"/>
    <mergeCell ref="G6:G8"/>
    <mergeCell ref="H6:H8"/>
    <mergeCell ref="I6:I8"/>
    <mergeCell ref="J6:M6"/>
    <mergeCell ref="N6:N8"/>
    <mergeCell ref="O6:O8"/>
    <mergeCell ref="J7:K7"/>
    <mergeCell ref="E3:J3"/>
    <mergeCell ref="A123:O123"/>
    <mergeCell ref="L7:M7"/>
    <mergeCell ref="A6:A8"/>
    <mergeCell ref="B6:B8"/>
    <mergeCell ref="C6:C8"/>
    <mergeCell ref="D6:D8"/>
    <mergeCell ref="E6:E8"/>
    <mergeCell ref="F6:F8"/>
    <mergeCell ref="A60:D60"/>
    <mergeCell ref="A115:D115"/>
    <mergeCell ref="A121:D121"/>
    <mergeCell ref="A122:D122"/>
  </mergeCells>
  <hyperlinks>
    <hyperlink ref="A60" location="Par94" display="Par94"/>
    <hyperlink ref="A115" location="Par172" display="Par172"/>
    <hyperlink ref="A121" location="Par217" display="Par217"/>
  </hyperlinks>
  <pageMargins left="0.25" right="0.25" top="0.75" bottom="0.75" header="0.3" footer="0.3"/>
  <pageSetup paperSize="9" scale="79" fitToHeight="0" orientation="landscape" r:id="rId1"/>
  <rowBreaks count="2" manualBreakCount="2">
    <brk id="96" max="14" man="1"/>
    <brk id="115" max="1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долг кн</vt:lpstr>
      <vt:lpstr>'долг кн'!Область_печати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</dc:creator>
  <cp:lastModifiedBy>Заместитель</cp:lastModifiedBy>
  <cp:lastPrinted>2022-12-13T23:54:12Z</cp:lastPrinted>
  <dcterms:created xsi:type="dcterms:W3CDTF">2014-12-23T00:22:47Z</dcterms:created>
  <dcterms:modified xsi:type="dcterms:W3CDTF">2023-06-14T23:06:19Z</dcterms:modified>
</cp:coreProperties>
</file>