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240" windowWidth="15300" windowHeight="11970"/>
  </bookViews>
  <sheets>
    <sheet name="долг кн" sheetId="2" r:id="rId1"/>
  </sheets>
  <definedNames>
    <definedName name="_xlnm.Print_Titles" localSheetId="0">'долг кн'!$8:$10</definedName>
    <definedName name="_xlnm.Print_Area" localSheetId="0">'долг кн'!$A$1:$O$227</definedName>
  </definedNames>
  <calcPr calcId="144525" iterate="1"/>
</workbook>
</file>

<file path=xl/calcChain.xml><?xml version="1.0" encoding="utf-8"?>
<calcChain xmlns="http://schemas.openxmlformats.org/spreadsheetml/2006/main">
  <c r="J217" i="2" l="1"/>
  <c r="E217" i="2"/>
  <c r="N197" i="2"/>
  <c r="N210" i="2"/>
  <c r="N211" i="2" s="1"/>
  <c r="N212" i="2" s="1"/>
  <c r="N213" i="2" s="1"/>
  <c r="N214" i="2" s="1"/>
  <c r="N215" i="2" s="1"/>
  <c r="N216" i="2" s="1"/>
  <c r="N198" i="2" l="1"/>
  <c r="N199" i="2" s="1"/>
  <c r="N200" i="2" s="1"/>
  <c r="N201" i="2" s="1"/>
  <c r="N202" i="2" s="1"/>
  <c r="N203" i="2" s="1"/>
  <c r="N204" i="2" s="1"/>
  <c r="N205" i="2" s="1"/>
  <c r="N206" i="2" s="1"/>
  <c r="N207" i="2" s="1"/>
  <c r="N208" i="2" s="1"/>
  <c r="N177" i="2" l="1"/>
  <c r="N178" i="2" s="1"/>
  <c r="N179" i="2" s="1"/>
  <c r="N180" i="2" s="1"/>
  <c r="N181" i="2" s="1"/>
  <c r="N182" i="2" s="1"/>
  <c r="N183" i="2" s="1"/>
  <c r="N184" i="2" s="1"/>
  <c r="N185" i="2" s="1"/>
  <c r="N186" i="2" s="1"/>
  <c r="N187" i="2" s="1"/>
  <c r="N188" i="2" s="1"/>
  <c r="N189" i="2" s="1"/>
  <c r="N190" i="2" s="1"/>
  <c r="N191" i="2" s="1"/>
  <c r="N192" i="2" s="1"/>
  <c r="N193" i="2" s="1"/>
  <c r="N194" i="2" s="1"/>
  <c r="N195" i="2" s="1"/>
  <c r="N153" i="2" l="1"/>
  <c r="N154" i="2" l="1"/>
  <c r="N155" i="2" s="1"/>
  <c r="N156" i="2" s="1"/>
  <c r="N157" i="2" s="1"/>
  <c r="N158" i="2" s="1"/>
  <c r="N159" i="2" s="1"/>
  <c r="N160" i="2" s="1"/>
  <c r="N161" i="2" s="1"/>
  <c r="N162" i="2" s="1"/>
  <c r="N163" i="2" s="1"/>
  <c r="N164" i="2" l="1"/>
  <c r="N165" i="2" s="1"/>
  <c r="N166" i="2" s="1"/>
  <c r="N167" i="2" s="1"/>
  <c r="N168" i="2" s="1"/>
  <c r="N169" i="2" s="1"/>
  <c r="N170" i="2" s="1"/>
  <c r="N171" i="2" s="1"/>
  <c r="N172" i="2" s="1"/>
  <c r="N173" i="2" s="1"/>
  <c r="N174" i="2" s="1"/>
  <c r="N175" i="2" s="1"/>
  <c r="E74" i="2"/>
  <c r="E224" i="2" s="1"/>
  <c r="N118" i="2" l="1"/>
  <c r="N119" i="2" s="1"/>
  <c r="N120" i="2" s="1"/>
  <c r="N121" i="2" s="1"/>
  <c r="N122" i="2" s="1"/>
  <c r="N123" i="2" s="1"/>
  <c r="N124" i="2" s="1"/>
  <c r="N125" i="2" s="1"/>
  <c r="N126" i="2" s="1"/>
  <c r="N127" i="2" s="1"/>
  <c r="N128" i="2" s="1"/>
  <c r="N129" i="2" s="1"/>
  <c r="N130" i="2" l="1"/>
  <c r="N131" i="2" s="1"/>
  <c r="N132" i="2" s="1"/>
  <c r="N133" i="2" s="1"/>
  <c r="N134" i="2" s="1"/>
  <c r="N135" i="2" s="1"/>
  <c r="N136" i="2" s="1"/>
  <c r="N137" i="2" s="1"/>
  <c r="N41" i="2"/>
  <c r="N42" i="2" s="1"/>
  <c r="N43" i="2" s="1"/>
  <c r="N44" i="2" s="1"/>
  <c r="N45" i="2" s="1"/>
  <c r="N46" i="2" s="1"/>
  <c r="N47" i="2" s="1"/>
  <c r="N48" i="2" s="1"/>
  <c r="N49" i="2" s="1"/>
  <c r="N50" i="2" s="1"/>
  <c r="N51" i="2" s="1"/>
  <c r="N52" i="2" s="1"/>
  <c r="N53" i="2" s="1"/>
  <c r="N54" i="2" s="1"/>
  <c r="N55" i="2" s="1"/>
  <c r="N56" i="2" s="1"/>
  <c r="N57" i="2" s="1"/>
  <c r="N58" i="2" s="1"/>
  <c r="N138" i="2" l="1"/>
  <c r="N139" i="2" s="1"/>
  <c r="N140" i="2" s="1"/>
  <c r="N141" i="2" s="1"/>
  <c r="N142" i="2" s="1"/>
  <c r="N143" i="2" s="1"/>
  <c r="N144" i="2" s="1"/>
  <c r="N145" i="2" s="1"/>
  <c r="N146" i="2" s="1"/>
  <c r="N59" i="2"/>
  <c r="N80" i="2"/>
  <c r="N81" i="2" s="1"/>
  <c r="N82" i="2" s="1"/>
  <c r="N83" i="2" s="1"/>
  <c r="N84" i="2" s="1"/>
  <c r="N85" i="2" s="1"/>
  <c r="N86" i="2" s="1"/>
  <c r="N87" i="2" s="1"/>
  <c r="N88" i="2" s="1"/>
  <c r="N89" i="2" s="1"/>
  <c r="N90" i="2" s="1"/>
  <c r="N91" i="2" s="1"/>
  <c r="N92" i="2" s="1"/>
  <c r="N93" i="2" s="1"/>
  <c r="N94" i="2" s="1"/>
  <c r="N95" i="2" s="1"/>
  <c r="N96" i="2" s="1"/>
  <c r="N147" i="2" l="1"/>
  <c r="N148" i="2" s="1"/>
  <c r="N149" i="2" s="1"/>
  <c r="N150" i="2" s="1"/>
  <c r="N151" i="2" s="1"/>
  <c r="N60" i="2"/>
  <c r="N61" i="2" s="1"/>
  <c r="N62" i="2" s="1"/>
  <c r="N63" i="2" s="1"/>
  <c r="N64" i="2" s="1"/>
  <c r="N65" i="2" s="1"/>
  <c r="N66" i="2" s="1"/>
  <c r="N67" i="2" s="1"/>
  <c r="N68" i="2" s="1"/>
  <c r="N69" i="2" s="1"/>
  <c r="N97" i="2"/>
  <c r="N98" i="2" s="1"/>
  <c r="L217" i="2"/>
  <c r="N217" i="2" s="1"/>
  <c r="N12" i="2"/>
  <c r="N13" i="2" s="1"/>
  <c r="N14" i="2" s="1"/>
  <c r="N15" i="2" s="1"/>
  <c r="N16" i="2" s="1"/>
  <c r="N17" i="2" s="1"/>
  <c r="N18" i="2" s="1"/>
  <c r="N19" i="2" s="1"/>
  <c r="N20" i="2" s="1"/>
  <c r="N21" i="2" s="1"/>
  <c r="J74" i="2"/>
  <c r="L224" i="2" l="1"/>
  <c r="N99" i="2"/>
  <c r="N100" i="2" s="1"/>
  <c r="N101" i="2" s="1"/>
  <c r="N102" i="2" s="1"/>
  <c r="N103" i="2" s="1"/>
  <c r="N104" i="2" s="1"/>
  <c r="N22" i="2"/>
  <c r="N74" i="2"/>
  <c r="N105" i="2" l="1"/>
  <c r="N106" i="2" s="1"/>
  <c r="N107" i="2" s="1"/>
  <c r="N23" i="2"/>
  <c r="N24" i="2" s="1"/>
  <c r="J224" i="2"/>
  <c r="P107" i="2" l="1"/>
  <c r="N108" i="2"/>
  <c r="N109" i="2" s="1"/>
  <c r="N110" i="2" s="1"/>
  <c r="N25" i="2"/>
  <c r="N224" i="2"/>
  <c r="N111" i="2" l="1"/>
  <c r="N112" i="2" s="1"/>
  <c r="N26" i="2"/>
  <c r="N27" i="2" s="1"/>
  <c r="N113" i="2" l="1"/>
  <c r="N28" i="2"/>
  <c r="N29" i="2" s="1"/>
  <c r="N30" i="2" s="1"/>
  <c r="N114" i="2" l="1"/>
  <c r="N31" i="2"/>
  <c r="N32" i="2" l="1"/>
  <c r="N33" i="2" l="1"/>
  <c r="N34" i="2" l="1"/>
  <c r="N35" i="2" s="1"/>
  <c r="N36" i="2" s="1"/>
  <c r="N37" i="2" s="1"/>
  <c r="N38" i="2" s="1"/>
  <c r="N39" i="2" l="1"/>
</calcChain>
</file>

<file path=xl/comments1.xml><?xml version="1.0" encoding="utf-8"?>
<comments xmlns="http://schemas.openxmlformats.org/spreadsheetml/2006/main">
  <authors>
    <author>Albina</author>
  </authors>
  <commentList>
    <comment ref="B79" authorId="0">
      <text>
        <r>
          <rPr>
            <b/>
            <sz val="9"/>
            <color indexed="81"/>
            <rFont val="Tahoma"/>
            <family val="2"/>
            <charset val="204"/>
          </rPr>
          <t>Albina:</t>
        </r>
        <r>
          <rPr>
            <sz val="9"/>
            <color indexed="81"/>
            <rFont val="Tahoma"/>
            <family val="2"/>
            <charset val="204"/>
          </rPr>
          <t xml:space="preserve">
Совкомбанк</t>
        </r>
      </text>
    </comment>
    <comment ref="B117" authorId="0">
      <text>
        <r>
          <rPr>
            <b/>
            <sz val="9"/>
            <color indexed="81"/>
            <rFont val="Tahoma"/>
            <family val="2"/>
            <charset val="204"/>
          </rPr>
          <t>Albina:</t>
        </r>
        <r>
          <rPr>
            <sz val="9"/>
            <color indexed="81"/>
            <rFont val="Tahoma"/>
            <family val="2"/>
            <charset val="204"/>
          </rPr>
          <t xml:space="preserve">
Совкомбанк</t>
        </r>
      </text>
    </comment>
  </commentList>
</comments>
</file>

<file path=xl/sharedStrings.xml><?xml version="1.0" encoding="utf-8"?>
<sst xmlns="http://schemas.openxmlformats.org/spreadsheetml/2006/main" count="823" uniqueCount="45">
  <si>
    <t xml:space="preserve">Долговая книга </t>
  </si>
  <si>
    <t>муниципального образования «Облученский муниципальный район»</t>
  </si>
  <si>
    <t xml:space="preserve">Раздел I. Кредиты, полученные местным бюджетом от других бюджетов бюджетной системы Российской Федерации </t>
  </si>
  <si>
    <t>N п/п</t>
  </si>
  <si>
    <t>Наименование документа, на основании которого возникло долговое обязательство</t>
  </si>
  <si>
    <t>Дата (дд.мм.гг.), номер документа</t>
  </si>
  <si>
    <t>Вид долгового обязательства</t>
  </si>
  <si>
    <t>Объем долгового обязательства</t>
  </si>
  <si>
    <t>Валюта обязательства</t>
  </si>
  <si>
    <t>Дата возникновения обязательств</t>
  </si>
  <si>
    <t>Форма обеспечения обязательства</t>
  </si>
  <si>
    <t>Дата (дд.мм.гг.) погашения бюджетного кредита</t>
  </si>
  <si>
    <t>Исполнение обязательства</t>
  </si>
  <si>
    <t>Остаток заимствования</t>
  </si>
  <si>
    <t>Объем просроченной задолженности по бюджетному кредиту</t>
  </si>
  <si>
    <t>частичное погашение</t>
  </si>
  <si>
    <t>полное погашение</t>
  </si>
  <si>
    <t>сумма</t>
  </si>
  <si>
    <t>дата</t>
  </si>
  <si>
    <t>ИТОГО ПО РАЗДЕЛУ I</t>
  </si>
  <si>
    <t>х</t>
  </si>
  <si>
    <t>Раздел II. Кредиты, полученные местным бюджетом от кредитных организаций</t>
  </si>
  <si>
    <t>ИТОГО ПО РАЗДЕЛУ II</t>
  </si>
  <si>
    <t xml:space="preserve">Раздел III. Муниципальные гарантии </t>
  </si>
  <si>
    <t>ИТОГО ПО РАЗДЕЛУ III</t>
  </si>
  <si>
    <t>ВСЕГО</t>
  </si>
  <si>
    <t xml:space="preserve">Муниципальный контракт </t>
  </si>
  <si>
    <t>руб.</t>
  </si>
  <si>
    <t>Кредит от кредитных организаций ("Совкомбанк")</t>
  </si>
  <si>
    <t>№ 36 от 22.04.2020</t>
  </si>
  <si>
    <t>Бюджетный кредит от других бюджетов бюджетной системы Российской Федерации в валюте российской Федерации</t>
  </si>
  <si>
    <t xml:space="preserve">Договор </t>
  </si>
  <si>
    <t>№ 0378300012020000015/1 от 20.07.2020</t>
  </si>
  <si>
    <t>№ 37 от 26.04.2021</t>
  </si>
  <si>
    <t>Соглашение</t>
  </si>
  <si>
    <t>№ 41 от 13.09.2022</t>
  </si>
  <si>
    <t>Бюджетный кредит для погашения долговых обязательств в виде обязательств по муниципальным ценным бумагам МО и кредитам, полученным от кредитных организаций</t>
  </si>
  <si>
    <t>№ 037830001202200012/2022/1 от 06.12.2022</t>
  </si>
  <si>
    <t>№ 037830001202300006/1 от 17.04.2023</t>
  </si>
  <si>
    <t>№ 03783000120210001 от 25.10.2021</t>
  </si>
  <si>
    <t>№ 0378300012023000006/1 от 17.04.2023</t>
  </si>
  <si>
    <t>Заместитель начальника финансового управления-начаьник сводного отдела                                                                                            Н.Н. Емельянова</t>
  </si>
  <si>
    <t>№ 037830001202300026/1 от 26.12.2023</t>
  </si>
  <si>
    <t>№ 0378300012024000005/1 от 06.05.2024</t>
  </si>
  <si>
    <t>по состоянию на 01 января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</si>
</sst>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b/>
      <u/>
      <sz val="1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66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justify" vertical="center"/>
    </xf>
    <xf numFmtId="0" fontId="2" fillId="0" borderId="0" xfId="0" applyFont="1" applyAlignment="1">
      <alignment horizontal="justify" vertical="center"/>
    </xf>
    <xf numFmtId="0" fontId="3" fillId="0" borderId="0" xfId="0" applyFont="1" applyAlignment="1">
      <alignment horizontal="justify" vertical="center"/>
    </xf>
    <xf numFmtId="0" fontId="1" fillId="0" borderId="0" xfId="0" applyFont="1" applyAlignment="1">
      <alignment vertical="center"/>
    </xf>
    <xf numFmtId="0" fontId="6" fillId="0" borderId="0" xfId="0" applyFont="1"/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4" fontId="4" fillId="0" borderId="1" xfId="0" applyNumberFormat="1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4" fontId="4" fillId="2" borderId="1" xfId="0" applyNumberFormat="1" applyFont="1" applyFill="1" applyBorder="1" applyAlignment="1">
      <alignment vertical="center" wrapText="1"/>
    </xf>
    <xf numFmtId="14" fontId="4" fillId="2" borderId="1" xfId="0" applyNumberFormat="1" applyFont="1" applyFill="1" applyBorder="1" applyAlignment="1">
      <alignment vertical="center" wrapText="1"/>
    </xf>
    <xf numFmtId="4" fontId="7" fillId="2" borderId="1" xfId="0" applyNumberFormat="1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4" fontId="4" fillId="0" borderId="1" xfId="0" applyNumberFormat="1" applyFont="1" applyFill="1" applyBorder="1" applyAlignment="1">
      <alignment vertical="center" wrapText="1"/>
    </xf>
    <xf numFmtId="14" fontId="4" fillId="0" borderId="1" xfId="0" applyNumberFormat="1" applyFont="1" applyFill="1" applyBorder="1" applyAlignment="1">
      <alignment vertical="center" wrapText="1"/>
    </xf>
    <xf numFmtId="4" fontId="6" fillId="0" borderId="0" xfId="0" applyNumberFormat="1" applyFont="1"/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9" fillId="0" borderId="0" xfId="0" applyFont="1"/>
    <xf numFmtId="0" fontId="4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14" fontId="4" fillId="2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4" fontId="7" fillId="0" borderId="1" xfId="0" applyNumberFormat="1" applyFont="1" applyFill="1" applyBorder="1" applyAlignment="1">
      <alignment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4" fontId="7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0" fillId="0" borderId="0" xfId="0" applyFill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14" fontId="1" fillId="0" borderId="2" xfId="0" applyNumberFormat="1" applyFont="1" applyBorder="1" applyAlignment="1">
      <alignment horizontal="left" vertical="center"/>
    </xf>
    <xf numFmtId="14" fontId="1" fillId="0" borderId="3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vertical="center" wrapText="1"/>
    </xf>
    <xf numFmtId="4" fontId="4" fillId="3" borderId="1" xfId="0" applyNumberFormat="1" applyFont="1" applyFill="1" applyBorder="1" applyAlignment="1">
      <alignment vertical="center" wrapText="1"/>
    </xf>
    <xf numFmtId="14" fontId="4" fillId="3" borderId="1" xfId="0" applyNumberFormat="1" applyFont="1" applyFill="1" applyBorder="1" applyAlignment="1">
      <alignment vertical="center" wrapText="1"/>
    </xf>
    <xf numFmtId="14" fontId="4" fillId="3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8" fillId="0" borderId="1" xfId="1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8" fillId="2" borderId="1" xfId="1" applyFont="1" applyFill="1" applyBorder="1" applyAlignment="1">
      <alignment vertical="center" wrapText="1"/>
    </xf>
    <xf numFmtId="0" fontId="6" fillId="0" borderId="1" xfId="0" applyFont="1" applyBorder="1"/>
    <xf numFmtId="0" fontId="2" fillId="0" borderId="1" xfId="0" applyFont="1" applyBorder="1" applyAlignment="1">
      <alignment horizontal="center" vertic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P229"/>
  <sheetViews>
    <sheetView tabSelected="1" zoomScale="85" zoomScaleNormal="85" zoomScaleSheetLayoutView="85" workbookViewId="0">
      <pane ySplit="10" topLeftCell="A11" activePane="bottomLeft" state="frozen"/>
      <selection pane="bottomLeft" activeCell="R223" sqref="R223"/>
    </sheetView>
  </sheetViews>
  <sheetFormatPr defaultRowHeight="15" x14ac:dyDescent="0.25"/>
  <cols>
    <col min="1" max="1" width="15.85546875" customWidth="1"/>
    <col min="2" max="2" width="13.7109375" style="6" customWidth="1"/>
    <col min="3" max="3" width="13.140625" style="6" customWidth="1"/>
    <col min="4" max="4" width="19" style="6" customWidth="1"/>
    <col min="5" max="5" width="14.28515625" style="6" customWidth="1"/>
    <col min="6" max="6" width="8.85546875" style="6"/>
    <col min="7" max="7" width="11.140625" style="6" customWidth="1"/>
    <col min="8" max="8" width="8.85546875" style="6"/>
    <col min="9" max="9" width="10.5703125" style="6" customWidth="1"/>
    <col min="10" max="10" width="15.42578125" style="6" customWidth="1"/>
    <col min="11" max="11" width="12.7109375" style="25" customWidth="1"/>
    <col min="12" max="13" width="10.5703125" style="6" customWidth="1"/>
    <col min="14" max="14" width="17.85546875" style="6" customWidth="1"/>
    <col min="15" max="15" width="8.85546875" style="6"/>
  </cols>
  <sheetData>
    <row r="1" spans="1:15" ht="18.75" x14ac:dyDescent="0.25">
      <c r="A1" s="1"/>
    </row>
    <row r="2" spans="1:15" ht="18.75" x14ac:dyDescent="0.25">
      <c r="A2" s="157" t="s">
        <v>0</v>
      </c>
      <c r="B2" s="157"/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</row>
    <row r="3" spans="1:15" ht="18.75" x14ac:dyDescent="0.25">
      <c r="A3" s="157" t="s">
        <v>1</v>
      </c>
      <c r="B3" s="157"/>
      <c r="C3" s="157"/>
      <c r="D3" s="157"/>
      <c r="E3" s="157"/>
      <c r="F3" s="157"/>
      <c r="G3" s="157"/>
      <c r="H3" s="157"/>
      <c r="I3" s="157"/>
      <c r="J3" s="157"/>
      <c r="K3" s="157"/>
      <c r="L3" s="157"/>
      <c r="M3" s="157"/>
      <c r="N3" s="157"/>
      <c r="O3" s="157"/>
    </row>
    <row r="4" spans="1:15" ht="18.75" x14ac:dyDescent="0.25">
      <c r="A4" s="113"/>
      <c r="B4" s="113"/>
      <c r="C4" s="113"/>
      <c r="D4" s="113"/>
      <c r="E4" s="113"/>
      <c r="F4" s="157" t="s">
        <v>44</v>
      </c>
      <c r="G4" s="157"/>
      <c r="H4" s="157"/>
      <c r="I4" s="157"/>
      <c r="J4" s="157"/>
      <c r="K4" s="113"/>
      <c r="L4" s="113"/>
      <c r="M4" s="113"/>
      <c r="N4" s="113"/>
      <c r="O4" s="113"/>
    </row>
    <row r="5" spans="1:15" ht="18.75" x14ac:dyDescent="0.25">
      <c r="A5" s="1"/>
    </row>
    <row r="6" spans="1:15" ht="15.75" x14ac:dyDescent="0.25">
      <c r="A6" s="158" t="s">
        <v>2</v>
      </c>
      <c r="B6" s="158"/>
      <c r="C6" s="158"/>
      <c r="D6" s="158"/>
      <c r="E6" s="158"/>
      <c r="F6" s="158"/>
      <c r="G6" s="158"/>
      <c r="H6" s="158"/>
      <c r="I6" s="158"/>
      <c r="J6" s="158"/>
      <c r="K6" s="158"/>
      <c r="L6" s="158"/>
      <c r="M6" s="158"/>
      <c r="N6" s="158"/>
      <c r="O6" s="158"/>
    </row>
    <row r="7" spans="1:15" x14ac:dyDescent="0.25">
      <c r="A7" s="2"/>
    </row>
    <row r="8" spans="1:15" ht="81.75" customHeight="1" x14ac:dyDescent="0.25">
      <c r="A8" s="160" t="s">
        <v>3</v>
      </c>
      <c r="B8" s="159" t="s">
        <v>4</v>
      </c>
      <c r="C8" s="159" t="s">
        <v>5</v>
      </c>
      <c r="D8" s="159" t="s">
        <v>6</v>
      </c>
      <c r="E8" s="159" t="s">
        <v>7</v>
      </c>
      <c r="F8" s="159" t="s">
        <v>8</v>
      </c>
      <c r="G8" s="159" t="s">
        <v>9</v>
      </c>
      <c r="H8" s="159" t="s">
        <v>10</v>
      </c>
      <c r="I8" s="159" t="s">
        <v>11</v>
      </c>
      <c r="J8" s="159" t="s">
        <v>12</v>
      </c>
      <c r="K8" s="159"/>
      <c r="L8" s="159"/>
      <c r="M8" s="159"/>
      <c r="N8" s="159" t="s">
        <v>13</v>
      </c>
      <c r="O8" s="159" t="s">
        <v>14</v>
      </c>
    </row>
    <row r="9" spans="1:15" x14ac:dyDescent="0.25">
      <c r="A9" s="160"/>
      <c r="B9" s="159"/>
      <c r="C9" s="159"/>
      <c r="D9" s="159"/>
      <c r="E9" s="159"/>
      <c r="F9" s="159"/>
      <c r="G9" s="159"/>
      <c r="H9" s="159"/>
      <c r="I9" s="159"/>
      <c r="J9" s="159" t="s">
        <v>15</v>
      </c>
      <c r="K9" s="159"/>
      <c r="L9" s="159" t="s">
        <v>16</v>
      </c>
      <c r="M9" s="159"/>
      <c r="N9" s="159"/>
      <c r="O9" s="159"/>
    </row>
    <row r="10" spans="1:15" x14ac:dyDescent="0.25">
      <c r="A10" s="160"/>
      <c r="B10" s="159"/>
      <c r="C10" s="159"/>
      <c r="D10" s="159"/>
      <c r="E10" s="159"/>
      <c r="F10" s="159"/>
      <c r="G10" s="159"/>
      <c r="H10" s="159"/>
      <c r="I10" s="159"/>
      <c r="J10" s="11" t="s">
        <v>17</v>
      </c>
      <c r="K10" s="24" t="s">
        <v>18</v>
      </c>
      <c r="L10" s="11" t="s">
        <v>17</v>
      </c>
      <c r="M10" s="11" t="s">
        <v>18</v>
      </c>
      <c r="N10" s="159"/>
      <c r="O10" s="159"/>
    </row>
    <row r="11" spans="1:15" x14ac:dyDescent="0.25">
      <c r="A11" s="10">
        <v>1</v>
      </c>
      <c r="B11" s="11">
        <v>2</v>
      </c>
      <c r="C11" s="11">
        <v>3</v>
      </c>
      <c r="D11" s="11">
        <v>4</v>
      </c>
      <c r="E11" s="11">
        <v>5</v>
      </c>
      <c r="F11" s="11">
        <v>6</v>
      </c>
      <c r="G11" s="11">
        <v>7</v>
      </c>
      <c r="H11" s="11">
        <v>8</v>
      </c>
      <c r="I11" s="11">
        <v>9</v>
      </c>
      <c r="J11" s="11">
        <v>10</v>
      </c>
      <c r="K11" s="24">
        <v>11</v>
      </c>
      <c r="L11" s="11">
        <v>12</v>
      </c>
      <c r="M11" s="11">
        <v>13</v>
      </c>
      <c r="N11" s="11">
        <v>14</v>
      </c>
      <c r="O11" s="106">
        <v>15</v>
      </c>
    </row>
    <row r="12" spans="1:15" ht="93" customHeight="1" x14ac:dyDescent="0.25">
      <c r="A12" s="34">
        <v>1</v>
      </c>
      <c r="B12" s="35" t="s">
        <v>31</v>
      </c>
      <c r="C12" s="36" t="s">
        <v>29</v>
      </c>
      <c r="D12" s="35" t="s">
        <v>30</v>
      </c>
      <c r="E12" s="37">
        <v>10000000</v>
      </c>
      <c r="F12" s="36" t="s">
        <v>27</v>
      </c>
      <c r="G12" s="38">
        <v>43945</v>
      </c>
      <c r="H12" s="36"/>
      <c r="I12" s="36"/>
      <c r="J12" s="36"/>
      <c r="K12" s="36"/>
      <c r="L12" s="36"/>
      <c r="M12" s="36"/>
      <c r="N12" s="33">
        <f>E12-J12</f>
        <v>10000000</v>
      </c>
      <c r="O12" s="36"/>
    </row>
    <row r="13" spans="1:15" ht="93" customHeight="1" x14ac:dyDescent="0.25">
      <c r="A13" s="30"/>
      <c r="B13" s="39" t="s">
        <v>31</v>
      </c>
      <c r="C13" s="40" t="s">
        <v>29</v>
      </c>
      <c r="D13" s="39" t="s">
        <v>30</v>
      </c>
      <c r="E13" s="41"/>
      <c r="F13" s="40" t="s">
        <v>27</v>
      </c>
      <c r="G13" s="27">
        <v>43945</v>
      </c>
      <c r="H13" s="40"/>
      <c r="I13" s="40"/>
      <c r="J13" s="41">
        <v>370370.37</v>
      </c>
      <c r="K13" s="27">
        <v>44222</v>
      </c>
      <c r="L13" s="40"/>
      <c r="M13" s="40"/>
      <c r="N13" s="42">
        <f t="shared" ref="N13:N19" si="0">N12-J13</f>
        <v>9629629.6300000008</v>
      </c>
      <c r="O13" s="106"/>
    </row>
    <row r="14" spans="1:15" ht="93" customHeight="1" x14ac:dyDescent="0.25">
      <c r="A14" s="30"/>
      <c r="B14" s="39" t="s">
        <v>31</v>
      </c>
      <c r="C14" s="40" t="s">
        <v>29</v>
      </c>
      <c r="D14" s="39" t="s">
        <v>30</v>
      </c>
      <c r="E14" s="41"/>
      <c r="F14" s="40" t="s">
        <v>27</v>
      </c>
      <c r="G14" s="27">
        <v>43945</v>
      </c>
      <c r="H14" s="40"/>
      <c r="I14" s="40"/>
      <c r="J14" s="41">
        <v>370370.37</v>
      </c>
      <c r="K14" s="27">
        <v>44245</v>
      </c>
      <c r="L14" s="40"/>
      <c r="M14" s="40"/>
      <c r="N14" s="42">
        <f t="shared" si="0"/>
        <v>9259259.2600000016</v>
      </c>
      <c r="O14" s="106"/>
    </row>
    <row r="15" spans="1:15" ht="93" customHeight="1" x14ac:dyDescent="0.25">
      <c r="A15" s="30"/>
      <c r="B15" s="39" t="s">
        <v>31</v>
      </c>
      <c r="C15" s="40" t="s">
        <v>29</v>
      </c>
      <c r="D15" s="39" t="s">
        <v>30</v>
      </c>
      <c r="E15" s="41"/>
      <c r="F15" s="40" t="s">
        <v>27</v>
      </c>
      <c r="G15" s="27">
        <v>43945</v>
      </c>
      <c r="H15" s="40"/>
      <c r="I15" s="40"/>
      <c r="J15" s="41">
        <v>370370.37</v>
      </c>
      <c r="K15" s="27">
        <v>44279</v>
      </c>
      <c r="L15" s="40"/>
      <c r="M15" s="40"/>
      <c r="N15" s="42">
        <f t="shared" si="0"/>
        <v>8888888.8900000025</v>
      </c>
      <c r="O15" s="106"/>
    </row>
    <row r="16" spans="1:15" ht="93" customHeight="1" x14ac:dyDescent="0.25">
      <c r="A16" s="44"/>
      <c r="B16" s="39" t="s">
        <v>31</v>
      </c>
      <c r="C16" s="40" t="s">
        <v>29</v>
      </c>
      <c r="D16" s="39" t="s">
        <v>30</v>
      </c>
      <c r="E16" s="41"/>
      <c r="F16" s="40" t="s">
        <v>27</v>
      </c>
      <c r="G16" s="27">
        <v>43945</v>
      </c>
      <c r="H16" s="40"/>
      <c r="I16" s="40"/>
      <c r="J16" s="41">
        <v>370370.37</v>
      </c>
      <c r="K16" s="27">
        <v>44309</v>
      </c>
      <c r="L16" s="40"/>
      <c r="M16" s="40"/>
      <c r="N16" s="42">
        <f t="shared" si="0"/>
        <v>8518518.5200000033</v>
      </c>
      <c r="O16" s="106"/>
    </row>
    <row r="17" spans="1:15" ht="93" customHeight="1" x14ac:dyDescent="0.25">
      <c r="A17" s="48"/>
      <c r="B17" s="39" t="s">
        <v>31</v>
      </c>
      <c r="C17" s="40" t="s">
        <v>29</v>
      </c>
      <c r="D17" s="39" t="s">
        <v>30</v>
      </c>
      <c r="E17" s="41"/>
      <c r="F17" s="40" t="s">
        <v>27</v>
      </c>
      <c r="G17" s="27">
        <v>43945</v>
      </c>
      <c r="H17" s="40"/>
      <c r="I17" s="40"/>
      <c r="J17" s="41">
        <v>370370.37</v>
      </c>
      <c r="K17" s="27">
        <v>44341</v>
      </c>
      <c r="L17" s="40"/>
      <c r="M17" s="40"/>
      <c r="N17" s="42">
        <f t="shared" si="0"/>
        <v>8148148.1500000032</v>
      </c>
      <c r="O17" s="106"/>
    </row>
    <row r="18" spans="1:15" ht="93" customHeight="1" x14ac:dyDescent="0.25">
      <c r="A18" s="49"/>
      <c r="B18" s="39" t="s">
        <v>31</v>
      </c>
      <c r="C18" s="40" t="s">
        <v>29</v>
      </c>
      <c r="D18" s="39" t="s">
        <v>30</v>
      </c>
      <c r="E18" s="41"/>
      <c r="F18" s="40" t="s">
        <v>27</v>
      </c>
      <c r="G18" s="27">
        <v>43945</v>
      </c>
      <c r="H18" s="40"/>
      <c r="I18" s="40"/>
      <c r="J18" s="41">
        <v>370370.37</v>
      </c>
      <c r="K18" s="27">
        <v>44372</v>
      </c>
      <c r="L18" s="40"/>
      <c r="M18" s="40"/>
      <c r="N18" s="42">
        <f t="shared" si="0"/>
        <v>7777777.7800000031</v>
      </c>
      <c r="O18" s="106"/>
    </row>
    <row r="19" spans="1:15" ht="93" customHeight="1" x14ac:dyDescent="0.25">
      <c r="A19" s="48"/>
      <c r="B19" s="39" t="s">
        <v>31</v>
      </c>
      <c r="C19" s="40" t="s">
        <v>29</v>
      </c>
      <c r="D19" s="39" t="s">
        <v>30</v>
      </c>
      <c r="E19" s="41"/>
      <c r="F19" s="40" t="s">
        <v>27</v>
      </c>
      <c r="G19" s="27">
        <v>43945</v>
      </c>
      <c r="H19" s="40"/>
      <c r="I19" s="40"/>
      <c r="J19" s="41">
        <v>370370.37</v>
      </c>
      <c r="K19" s="27">
        <v>44403</v>
      </c>
      <c r="L19" s="40"/>
      <c r="M19" s="40"/>
      <c r="N19" s="42">
        <f t="shared" si="0"/>
        <v>7407407.4100000029</v>
      </c>
      <c r="O19" s="106"/>
    </row>
    <row r="20" spans="1:15" ht="93" customHeight="1" x14ac:dyDescent="0.25">
      <c r="A20" s="54"/>
      <c r="B20" s="39" t="s">
        <v>31</v>
      </c>
      <c r="C20" s="40" t="s">
        <v>29</v>
      </c>
      <c r="D20" s="39" t="s">
        <v>30</v>
      </c>
      <c r="E20" s="41"/>
      <c r="F20" s="40" t="s">
        <v>27</v>
      </c>
      <c r="G20" s="27">
        <v>43945</v>
      </c>
      <c r="H20" s="40"/>
      <c r="I20" s="40"/>
      <c r="J20" s="41">
        <v>370370.37</v>
      </c>
      <c r="K20" s="27">
        <v>44433</v>
      </c>
      <c r="L20" s="40"/>
      <c r="M20" s="40"/>
      <c r="N20" s="42">
        <f t="shared" ref="N20" si="1">N19-J20</f>
        <v>7037037.0400000028</v>
      </c>
      <c r="O20" s="106"/>
    </row>
    <row r="21" spans="1:15" ht="93" customHeight="1" x14ac:dyDescent="0.25">
      <c r="A21" s="57"/>
      <c r="B21" s="39" t="s">
        <v>31</v>
      </c>
      <c r="C21" s="40" t="s">
        <v>29</v>
      </c>
      <c r="D21" s="39" t="s">
        <v>30</v>
      </c>
      <c r="E21" s="41"/>
      <c r="F21" s="40" t="s">
        <v>27</v>
      </c>
      <c r="G21" s="27">
        <v>43945</v>
      </c>
      <c r="H21" s="40"/>
      <c r="I21" s="40"/>
      <c r="J21" s="41">
        <v>370370.37</v>
      </c>
      <c r="K21" s="27">
        <v>44466</v>
      </c>
      <c r="L21" s="40"/>
      <c r="M21" s="40"/>
      <c r="N21" s="42">
        <f t="shared" ref="N21:N26" si="2">N20-J21</f>
        <v>6666666.6700000027</v>
      </c>
      <c r="O21" s="106"/>
    </row>
    <row r="22" spans="1:15" ht="93" customHeight="1" x14ac:dyDescent="0.25">
      <c r="A22" s="54"/>
      <c r="B22" s="39" t="s">
        <v>31</v>
      </c>
      <c r="C22" s="40" t="s">
        <v>29</v>
      </c>
      <c r="D22" s="39" t="s">
        <v>30</v>
      </c>
      <c r="E22" s="41"/>
      <c r="F22" s="40" t="s">
        <v>27</v>
      </c>
      <c r="G22" s="27">
        <v>43945</v>
      </c>
      <c r="H22" s="40"/>
      <c r="I22" s="40"/>
      <c r="J22" s="41">
        <v>370370.37</v>
      </c>
      <c r="K22" s="27">
        <v>44494</v>
      </c>
      <c r="L22" s="40"/>
      <c r="M22" s="40"/>
      <c r="N22" s="42">
        <f t="shared" si="2"/>
        <v>6296296.3000000026</v>
      </c>
      <c r="O22" s="106"/>
    </row>
    <row r="23" spans="1:15" ht="93" customHeight="1" x14ac:dyDescent="0.25">
      <c r="A23" s="62"/>
      <c r="B23" s="39" t="s">
        <v>31</v>
      </c>
      <c r="C23" s="40" t="s">
        <v>29</v>
      </c>
      <c r="D23" s="39" t="s">
        <v>30</v>
      </c>
      <c r="E23" s="41"/>
      <c r="F23" s="40" t="s">
        <v>27</v>
      </c>
      <c r="G23" s="27">
        <v>43945</v>
      </c>
      <c r="H23" s="40"/>
      <c r="I23" s="40"/>
      <c r="J23" s="41">
        <v>370370.37</v>
      </c>
      <c r="K23" s="27">
        <v>44525</v>
      </c>
      <c r="L23" s="40"/>
      <c r="M23" s="40"/>
      <c r="N23" s="42">
        <f t="shared" si="2"/>
        <v>5925925.9300000025</v>
      </c>
      <c r="O23" s="106"/>
    </row>
    <row r="24" spans="1:15" ht="93" customHeight="1" x14ac:dyDescent="0.25">
      <c r="A24" s="64"/>
      <c r="B24" s="39" t="s">
        <v>31</v>
      </c>
      <c r="C24" s="40" t="s">
        <v>29</v>
      </c>
      <c r="D24" s="39" t="s">
        <v>30</v>
      </c>
      <c r="E24" s="41"/>
      <c r="F24" s="40" t="s">
        <v>27</v>
      </c>
      <c r="G24" s="27">
        <v>43945</v>
      </c>
      <c r="H24" s="40"/>
      <c r="I24" s="40"/>
      <c r="J24" s="41">
        <v>370370.37</v>
      </c>
      <c r="K24" s="27">
        <v>44554</v>
      </c>
      <c r="L24" s="40"/>
      <c r="M24" s="40"/>
      <c r="N24" s="42">
        <f t="shared" si="2"/>
        <v>5555555.5600000024</v>
      </c>
      <c r="O24" s="106"/>
    </row>
    <row r="25" spans="1:15" ht="93" customHeight="1" x14ac:dyDescent="0.25">
      <c r="A25" s="57"/>
      <c r="B25" s="39" t="s">
        <v>31</v>
      </c>
      <c r="C25" s="40" t="s">
        <v>29</v>
      </c>
      <c r="D25" s="39" t="s">
        <v>30</v>
      </c>
      <c r="E25" s="41"/>
      <c r="F25" s="40" t="s">
        <v>27</v>
      </c>
      <c r="G25" s="27">
        <v>43945</v>
      </c>
      <c r="H25" s="40"/>
      <c r="I25" s="40"/>
      <c r="J25" s="41">
        <v>370370.37</v>
      </c>
      <c r="K25" s="27">
        <v>44585</v>
      </c>
      <c r="L25" s="40"/>
      <c r="M25" s="40"/>
      <c r="N25" s="42">
        <f t="shared" si="2"/>
        <v>5185185.1900000023</v>
      </c>
      <c r="O25" s="106"/>
    </row>
    <row r="26" spans="1:15" ht="93" customHeight="1" x14ac:dyDescent="0.25">
      <c r="A26" s="67"/>
      <c r="B26" s="39" t="s">
        <v>31</v>
      </c>
      <c r="C26" s="40" t="s">
        <v>29</v>
      </c>
      <c r="D26" s="39" t="s">
        <v>30</v>
      </c>
      <c r="E26" s="41"/>
      <c r="F26" s="40" t="s">
        <v>27</v>
      </c>
      <c r="G26" s="27">
        <v>43945</v>
      </c>
      <c r="H26" s="40"/>
      <c r="I26" s="40"/>
      <c r="J26" s="41">
        <v>370370.37</v>
      </c>
      <c r="K26" s="27">
        <v>44614</v>
      </c>
      <c r="L26" s="40"/>
      <c r="M26" s="40"/>
      <c r="N26" s="42">
        <f t="shared" si="2"/>
        <v>4814814.8200000022</v>
      </c>
      <c r="O26" s="106"/>
    </row>
    <row r="27" spans="1:15" ht="93" customHeight="1" x14ac:dyDescent="0.25">
      <c r="A27" s="70"/>
      <c r="B27" s="39" t="s">
        <v>31</v>
      </c>
      <c r="C27" s="40" t="s">
        <v>29</v>
      </c>
      <c r="D27" s="39" t="s">
        <v>30</v>
      </c>
      <c r="E27" s="41"/>
      <c r="F27" s="40" t="s">
        <v>27</v>
      </c>
      <c r="G27" s="27">
        <v>43945</v>
      </c>
      <c r="H27" s="40"/>
      <c r="I27" s="40"/>
      <c r="J27" s="41">
        <v>370370.37</v>
      </c>
      <c r="K27" s="27">
        <v>44643</v>
      </c>
      <c r="L27" s="40"/>
      <c r="M27" s="40"/>
      <c r="N27" s="42">
        <f t="shared" ref="N27" si="3">N26-J27</f>
        <v>4444444.450000002</v>
      </c>
      <c r="O27" s="106"/>
    </row>
    <row r="28" spans="1:15" ht="93" customHeight="1" x14ac:dyDescent="0.25">
      <c r="A28" s="73"/>
      <c r="B28" s="39" t="s">
        <v>31</v>
      </c>
      <c r="C28" s="40" t="s">
        <v>29</v>
      </c>
      <c r="D28" s="39" t="s">
        <v>30</v>
      </c>
      <c r="E28" s="41"/>
      <c r="F28" s="40" t="s">
        <v>27</v>
      </c>
      <c r="G28" s="27">
        <v>43945</v>
      </c>
      <c r="H28" s="40"/>
      <c r="I28" s="40"/>
      <c r="J28" s="41">
        <v>370370.37</v>
      </c>
      <c r="K28" s="27">
        <v>44676</v>
      </c>
      <c r="L28" s="40"/>
      <c r="M28" s="40"/>
      <c r="N28" s="42">
        <f t="shared" ref="N28" si="4">N27-J28</f>
        <v>4074074.0800000019</v>
      </c>
      <c r="O28" s="106"/>
    </row>
    <row r="29" spans="1:15" ht="93" customHeight="1" x14ac:dyDescent="0.25">
      <c r="A29" s="73"/>
      <c r="B29" s="39" t="s">
        <v>31</v>
      </c>
      <c r="C29" s="40" t="s">
        <v>29</v>
      </c>
      <c r="D29" s="39" t="s">
        <v>30</v>
      </c>
      <c r="E29" s="41"/>
      <c r="F29" s="40" t="s">
        <v>27</v>
      </c>
      <c r="G29" s="27">
        <v>43945</v>
      </c>
      <c r="H29" s="40"/>
      <c r="I29" s="40"/>
      <c r="J29" s="41">
        <v>370370.37</v>
      </c>
      <c r="K29" s="27">
        <v>44705</v>
      </c>
      <c r="L29" s="40"/>
      <c r="M29" s="40"/>
      <c r="N29" s="42">
        <f t="shared" ref="N29" si="5">N28-J29</f>
        <v>3703703.7100000018</v>
      </c>
      <c r="O29" s="106"/>
    </row>
    <row r="30" spans="1:15" ht="93" customHeight="1" x14ac:dyDescent="0.25">
      <c r="A30" s="78"/>
      <c r="B30" s="39" t="s">
        <v>31</v>
      </c>
      <c r="C30" s="40" t="s">
        <v>29</v>
      </c>
      <c r="D30" s="39" t="s">
        <v>30</v>
      </c>
      <c r="E30" s="41"/>
      <c r="F30" s="40" t="s">
        <v>27</v>
      </c>
      <c r="G30" s="27">
        <v>43945</v>
      </c>
      <c r="H30" s="40"/>
      <c r="I30" s="40"/>
      <c r="J30" s="41">
        <v>370370.37</v>
      </c>
      <c r="K30" s="27">
        <v>44736</v>
      </c>
      <c r="L30" s="40"/>
      <c r="M30" s="40"/>
      <c r="N30" s="42">
        <f t="shared" ref="N30" si="6">N29-J30</f>
        <v>3333333.3400000017</v>
      </c>
      <c r="O30" s="106"/>
    </row>
    <row r="31" spans="1:15" ht="93" customHeight="1" x14ac:dyDescent="0.25">
      <c r="A31" s="78"/>
      <c r="B31" s="39" t="s">
        <v>31</v>
      </c>
      <c r="C31" s="40" t="s">
        <v>29</v>
      </c>
      <c r="D31" s="39" t="s">
        <v>30</v>
      </c>
      <c r="E31" s="41"/>
      <c r="F31" s="40" t="s">
        <v>27</v>
      </c>
      <c r="G31" s="27">
        <v>43945</v>
      </c>
      <c r="H31" s="40"/>
      <c r="I31" s="40"/>
      <c r="J31" s="41">
        <v>370370.37</v>
      </c>
      <c r="K31" s="27">
        <v>44767</v>
      </c>
      <c r="L31" s="40"/>
      <c r="M31" s="40"/>
      <c r="N31" s="42">
        <f t="shared" ref="N31" si="7">N30-J31</f>
        <v>2962962.9700000016</v>
      </c>
      <c r="O31" s="106"/>
    </row>
    <row r="32" spans="1:15" ht="93" customHeight="1" x14ac:dyDescent="0.25">
      <c r="A32" s="81"/>
      <c r="B32" s="39" t="s">
        <v>31</v>
      </c>
      <c r="C32" s="40" t="s">
        <v>29</v>
      </c>
      <c r="D32" s="39" t="s">
        <v>30</v>
      </c>
      <c r="E32" s="41"/>
      <c r="F32" s="40" t="s">
        <v>27</v>
      </c>
      <c r="G32" s="27">
        <v>43945</v>
      </c>
      <c r="H32" s="40"/>
      <c r="I32" s="40"/>
      <c r="J32" s="41">
        <v>370370.37</v>
      </c>
      <c r="K32" s="27">
        <v>44798</v>
      </c>
      <c r="L32" s="40"/>
      <c r="M32" s="40"/>
      <c r="N32" s="42">
        <f t="shared" ref="N32" si="8">N31-J32</f>
        <v>2592592.6000000015</v>
      </c>
      <c r="O32" s="106"/>
    </row>
    <row r="33" spans="1:15" ht="93" customHeight="1" x14ac:dyDescent="0.25">
      <c r="A33" s="81"/>
      <c r="B33" s="39" t="s">
        <v>31</v>
      </c>
      <c r="C33" s="40" t="s">
        <v>29</v>
      </c>
      <c r="D33" s="39" t="s">
        <v>30</v>
      </c>
      <c r="E33" s="41"/>
      <c r="F33" s="40" t="s">
        <v>27</v>
      </c>
      <c r="G33" s="27">
        <v>43945</v>
      </c>
      <c r="H33" s="40"/>
      <c r="I33" s="40"/>
      <c r="J33" s="41">
        <v>370370.37</v>
      </c>
      <c r="K33" s="27">
        <v>44826</v>
      </c>
      <c r="L33" s="40"/>
      <c r="M33" s="40"/>
      <c r="N33" s="42">
        <f t="shared" ref="N33" si="9">N32-J33</f>
        <v>2222222.2300000014</v>
      </c>
      <c r="O33" s="106"/>
    </row>
    <row r="34" spans="1:15" ht="93" customHeight="1" x14ac:dyDescent="0.25">
      <c r="A34" s="84"/>
      <c r="B34" s="39" t="s">
        <v>31</v>
      </c>
      <c r="C34" s="40" t="s">
        <v>29</v>
      </c>
      <c r="D34" s="39" t="s">
        <v>30</v>
      </c>
      <c r="E34" s="41"/>
      <c r="F34" s="40" t="s">
        <v>27</v>
      </c>
      <c r="G34" s="27">
        <v>43945</v>
      </c>
      <c r="H34" s="40"/>
      <c r="I34" s="40"/>
      <c r="J34" s="41">
        <v>370370.37</v>
      </c>
      <c r="K34" s="27">
        <v>44855</v>
      </c>
      <c r="L34" s="40"/>
      <c r="M34" s="40"/>
      <c r="N34" s="42">
        <f t="shared" ref="N34" si="10">N33-J34</f>
        <v>1851851.8600000013</v>
      </c>
      <c r="O34" s="106"/>
    </row>
    <row r="35" spans="1:15" ht="93" customHeight="1" x14ac:dyDescent="0.25">
      <c r="A35" s="84"/>
      <c r="B35" s="39" t="s">
        <v>31</v>
      </c>
      <c r="C35" s="40" t="s">
        <v>29</v>
      </c>
      <c r="D35" s="39" t="s">
        <v>30</v>
      </c>
      <c r="E35" s="41"/>
      <c r="F35" s="40" t="s">
        <v>27</v>
      </c>
      <c r="G35" s="27">
        <v>43945</v>
      </c>
      <c r="H35" s="40"/>
      <c r="I35" s="40"/>
      <c r="J35" s="41">
        <v>370370.37</v>
      </c>
      <c r="K35" s="27">
        <v>44881</v>
      </c>
      <c r="L35" s="40"/>
      <c r="M35" s="40"/>
      <c r="N35" s="42">
        <f t="shared" ref="N35" si="11">N34-J35</f>
        <v>1481481.4900000012</v>
      </c>
      <c r="O35" s="106"/>
    </row>
    <row r="36" spans="1:15" ht="93" customHeight="1" x14ac:dyDescent="0.25">
      <c r="A36" s="90"/>
      <c r="B36" s="39" t="s">
        <v>31</v>
      </c>
      <c r="C36" s="40" t="s">
        <v>29</v>
      </c>
      <c r="D36" s="39" t="s">
        <v>30</v>
      </c>
      <c r="E36" s="41"/>
      <c r="F36" s="40" t="s">
        <v>27</v>
      </c>
      <c r="G36" s="27">
        <v>43945</v>
      </c>
      <c r="H36" s="40"/>
      <c r="I36" s="40"/>
      <c r="J36" s="41">
        <v>370370.37</v>
      </c>
      <c r="K36" s="27">
        <v>44918</v>
      </c>
      <c r="L36" s="40"/>
      <c r="M36" s="40"/>
      <c r="N36" s="42">
        <f t="shared" ref="N36" si="12">N35-J36</f>
        <v>1111111.120000001</v>
      </c>
      <c r="O36" s="106"/>
    </row>
    <row r="37" spans="1:15" ht="93" customHeight="1" x14ac:dyDescent="0.25">
      <c r="A37" s="93"/>
      <c r="B37" s="39" t="s">
        <v>31</v>
      </c>
      <c r="C37" s="40" t="s">
        <v>29</v>
      </c>
      <c r="D37" s="39" t="s">
        <v>30</v>
      </c>
      <c r="E37" s="41"/>
      <c r="F37" s="40" t="s">
        <v>27</v>
      </c>
      <c r="G37" s="27">
        <v>43945</v>
      </c>
      <c r="H37" s="40"/>
      <c r="I37" s="40"/>
      <c r="J37" s="41">
        <v>370370.37</v>
      </c>
      <c r="K37" s="27">
        <v>44951</v>
      </c>
      <c r="L37" s="40"/>
      <c r="M37" s="40"/>
      <c r="N37" s="42">
        <f t="shared" ref="N37" si="13">N36-J37</f>
        <v>740740.75000000105</v>
      </c>
      <c r="O37" s="106"/>
    </row>
    <row r="38" spans="1:15" ht="93" customHeight="1" x14ac:dyDescent="0.25">
      <c r="A38" s="96"/>
      <c r="B38" s="39" t="s">
        <v>31</v>
      </c>
      <c r="C38" s="40" t="s">
        <v>29</v>
      </c>
      <c r="D38" s="39" t="s">
        <v>30</v>
      </c>
      <c r="E38" s="41"/>
      <c r="F38" s="40" t="s">
        <v>27</v>
      </c>
      <c r="G38" s="27">
        <v>43945</v>
      </c>
      <c r="H38" s="40"/>
      <c r="I38" s="40"/>
      <c r="J38" s="41">
        <v>370370.37</v>
      </c>
      <c r="K38" s="27">
        <v>44973</v>
      </c>
      <c r="L38" s="40"/>
      <c r="M38" s="40"/>
      <c r="N38" s="42">
        <f t="shared" ref="N38" si="14">N37-J38</f>
        <v>370370.38000000105</v>
      </c>
      <c r="O38" s="106"/>
    </row>
    <row r="39" spans="1:15" ht="93" customHeight="1" x14ac:dyDescent="0.25">
      <c r="A39" s="67"/>
      <c r="B39" s="39" t="s">
        <v>31</v>
      </c>
      <c r="C39" s="40" t="s">
        <v>29</v>
      </c>
      <c r="D39" s="39" t="s">
        <v>30</v>
      </c>
      <c r="E39" s="41"/>
      <c r="F39" s="40" t="s">
        <v>27</v>
      </c>
      <c r="G39" s="27">
        <v>43945</v>
      </c>
      <c r="H39" s="40"/>
      <c r="I39" s="40"/>
      <c r="J39" s="41">
        <v>370370.38</v>
      </c>
      <c r="K39" s="27">
        <v>45001</v>
      </c>
      <c r="L39" s="40"/>
      <c r="M39" s="40"/>
      <c r="N39" s="102">
        <f t="shared" ref="N39" si="15">N38-J39</f>
        <v>1.0477378964424133E-9</v>
      </c>
      <c r="O39" s="106"/>
    </row>
    <row r="40" spans="1:15" x14ac:dyDescent="0.25">
      <c r="A40" s="48"/>
      <c r="B40" s="39"/>
      <c r="C40" s="40"/>
      <c r="D40" s="39"/>
      <c r="E40" s="41"/>
      <c r="F40" s="40"/>
      <c r="G40" s="27"/>
      <c r="H40" s="40"/>
      <c r="I40" s="40"/>
      <c r="J40" s="41"/>
      <c r="K40" s="27"/>
      <c r="L40" s="40"/>
      <c r="M40" s="40"/>
      <c r="N40" s="42"/>
      <c r="O40" s="106"/>
    </row>
    <row r="41" spans="1:15" ht="92.25" customHeight="1" x14ac:dyDescent="0.25">
      <c r="A41" s="51">
        <v>2</v>
      </c>
      <c r="B41" s="52" t="s">
        <v>31</v>
      </c>
      <c r="C41" s="52" t="s">
        <v>33</v>
      </c>
      <c r="D41" s="35" t="s">
        <v>30</v>
      </c>
      <c r="E41" s="56">
        <v>15024000</v>
      </c>
      <c r="F41" s="52" t="s">
        <v>27</v>
      </c>
      <c r="G41" s="53">
        <v>44316</v>
      </c>
      <c r="H41" s="52"/>
      <c r="I41" s="52"/>
      <c r="J41" s="42"/>
      <c r="K41" s="29"/>
      <c r="L41" s="29"/>
      <c r="M41" s="29"/>
      <c r="N41" s="42">
        <f>E41</f>
        <v>15024000</v>
      </c>
      <c r="O41" s="106"/>
    </row>
    <row r="42" spans="1:15" ht="89.25" x14ac:dyDescent="0.25">
      <c r="A42" s="48"/>
      <c r="B42" s="66" t="s">
        <v>31</v>
      </c>
      <c r="C42" s="66" t="s">
        <v>33</v>
      </c>
      <c r="D42" s="39" t="s">
        <v>30</v>
      </c>
      <c r="E42" s="47"/>
      <c r="F42" s="40" t="s">
        <v>27</v>
      </c>
      <c r="G42" s="27">
        <v>44316</v>
      </c>
      <c r="H42" s="40"/>
      <c r="I42" s="40"/>
      <c r="J42" s="41">
        <v>536571.43000000005</v>
      </c>
      <c r="K42" s="27">
        <v>44585</v>
      </c>
      <c r="L42" s="40"/>
      <c r="M42" s="40"/>
      <c r="N42" s="42">
        <f t="shared" ref="N42:N49" si="16">N41-J42</f>
        <v>14487428.57</v>
      </c>
      <c r="O42" s="106"/>
    </row>
    <row r="43" spans="1:15" ht="89.25" x14ac:dyDescent="0.25">
      <c r="A43" s="48"/>
      <c r="B43" s="66" t="s">
        <v>31</v>
      </c>
      <c r="C43" s="66" t="s">
        <v>33</v>
      </c>
      <c r="D43" s="39" t="s">
        <v>30</v>
      </c>
      <c r="E43" s="66"/>
      <c r="F43" s="40" t="s">
        <v>27</v>
      </c>
      <c r="G43" s="27">
        <v>44316</v>
      </c>
      <c r="H43" s="40"/>
      <c r="I43" s="40"/>
      <c r="J43" s="41">
        <v>536571.43000000005</v>
      </c>
      <c r="K43" s="27">
        <v>44614</v>
      </c>
      <c r="L43" s="40"/>
      <c r="M43" s="40"/>
      <c r="N43" s="42">
        <f t="shared" si="16"/>
        <v>13950857.140000001</v>
      </c>
      <c r="O43" s="106"/>
    </row>
    <row r="44" spans="1:15" ht="89.25" x14ac:dyDescent="0.25">
      <c r="A44" s="67"/>
      <c r="B44" s="69" t="s">
        <v>31</v>
      </c>
      <c r="C44" s="69" t="s">
        <v>33</v>
      </c>
      <c r="D44" s="39" t="s">
        <v>30</v>
      </c>
      <c r="E44" s="69"/>
      <c r="F44" s="40" t="s">
        <v>27</v>
      </c>
      <c r="G44" s="27">
        <v>44316</v>
      </c>
      <c r="H44" s="40"/>
      <c r="I44" s="40"/>
      <c r="J44" s="41">
        <v>536571.43000000005</v>
      </c>
      <c r="K44" s="27">
        <v>44643</v>
      </c>
      <c r="L44" s="40"/>
      <c r="M44" s="40"/>
      <c r="N44" s="42">
        <f t="shared" si="16"/>
        <v>13414285.710000001</v>
      </c>
      <c r="O44" s="106"/>
    </row>
    <row r="45" spans="1:15" ht="89.25" x14ac:dyDescent="0.25">
      <c r="A45" s="73"/>
      <c r="B45" s="72" t="s">
        <v>31</v>
      </c>
      <c r="C45" s="72" t="s">
        <v>33</v>
      </c>
      <c r="D45" s="39" t="s">
        <v>30</v>
      </c>
      <c r="E45" s="72"/>
      <c r="F45" s="40" t="s">
        <v>27</v>
      </c>
      <c r="G45" s="27">
        <v>44316</v>
      </c>
      <c r="H45" s="40"/>
      <c r="I45" s="40"/>
      <c r="J45" s="41">
        <v>536571.43000000005</v>
      </c>
      <c r="K45" s="27">
        <v>44676</v>
      </c>
      <c r="L45" s="40"/>
      <c r="M45" s="40"/>
      <c r="N45" s="42">
        <f t="shared" si="16"/>
        <v>12877714.280000001</v>
      </c>
      <c r="O45" s="106"/>
    </row>
    <row r="46" spans="1:15" ht="89.25" x14ac:dyDescent="0.25">
      <c r="A46" s="76"/>
      <c r="B46" s="75" t="s">
        <v>31</v>
      </c>
      <c r="C46" s="75" t="s">
        <v>33</v>
      </c>
      <c r="D46" s="39" t="s">
        <v>30</v>
      </c>
      <c r="E46" s="75"/>
      <c r="F46" s="40" t="s">
        <v>27</v>
      </c>
      <c r="G46" s="27">
        <v>44316</v>
      </c>
      <c r="H46" s="40"/>
      <c r="I46" s="40"/>
      <c r="J46" s="41">
        <v>536571.43000000005</v>
      </c>
      <c r="K46" s="27">
        <v>44705</v>
      </c>
      <c r="L46" s="40"/>
      <c r="M46" s="40"/>
      <c r="N46" s="42">
        <f t="shared" si="16"/>
        <v>12341142.850000001</v>
      </c>
      <c r="O46" s="106"/>
    </row>
    <row r="47" spans="1:15" ht="89.25" x14ac:dyDescent="0.25">
      <c r="A47" s="48"/>
      <c r="B47" s="77" t="s">
        <v>31</v>
      </c>
      <c r="C47" s="77" t="s">
        <v>33</v>
      </c>
      <c r="D47" s="39" t="s">
        <v>30</v>
      </c>
      <c r="E47" s="77"/>
      <c r="F47" s="40" t="s">
        <v>27</v>
      </c>
      <c r="G47" s="27">
        <v>44316</v>
      </c>
      <c r="H47" s="40"/>
      <c r="I47" s="40"/>
      <c r="J47" s="41">
        <v>536571.43000000005</v>
      </c>
      <c r="K47" s="27">
        <v>44736</v>
      </c>
      <c r="L47" s="40"/>
      <c r="M47" s="40"/>
      <c r="N47" s="42">
        <f t="shared" si="16"/>
        <v>11804571.420000002</v>
      </c>
      <c r="O47" s="106"/>
    </row>
    <row r="48" spans="1:15" ht="89.25" x14ac:dyDescent="0.25">
      <c r="A48" s="78"/>
      <c r="B48" s="77" t="s">
        <v>31</v>
      </c>
      <c r="C48" s="77" t="s">
        <v>33</v>
      </c>
      <c r="D48" s="39" t="s">
        <v>30</v>
      </c>
      <c r="E48" s="77"/>
      <c r="F48" s="40" t="s">
        <v>27</v>
      </c>
      <c r="G48" s="27">
        <v>44316</v>
      </c>
      <c r="H48" s="40"/>
      <c r="I48" s="40"/>
      <c r="J48" s="41">
        <v>536571.43000000005</v>
      </c>
      <c r="K48" s="27">
        <v>44767</v>
      </c>
      <c r="L48" s="40"/>
      <c r="M48" s="40"/>
      <c r="N48" s="42">
        <f t="shared" si="16"/>
        <v>11267999.990000002</v>
      </c>
      <c r="O48" s="106"/>
    </row>
    <row r="49" spans="1:15" ht="89.25" x14ac:dyDescent="0.25">
      <c r="A49" s="81"/>
      <c r="B49" s="80" t="s">
        <v>31</v>
      </c>
      <c r="C49" s="80" t="s">
        <v>33</v>
      </c>
      <c r="D49" s="39" t="s">
        <v>30</v>
      </c>
      <c r="E49" s="80"/>
      <c r="F49" s="40" t="s">
        <v>27</v>
      </c>
      <c r="G49" s="27">
        <v>44316</v>
      </c>
      <c r="H49" s="40"/>
      <c r="I49" s="40"/>
      <c r="J49" s="41">
        <v>536571.43000000005</v>
      </c>
      <c r="K49" s="27">
        <v>44798</v>
      </c>
      <c r="L49" s="40"/>
      <c r="M49" s="40"/>
      <c r="N49" s="42">
        <f t="shared" si="16"/>
        <v>10731428.560000002</v>
      </c>
      <c r="O49" s="106"/>
    </row>
    <row r="50" spans="1:15" ht="89.25" x14ac:dyDescent="0.25">
      <c r="A50" s="81"/>
      <c r="B50" s="80" t="s">
        <v>31</v>
      </c>
      <c r="C50" s="80" t="s">
        <v>33</v>
      </c>
      <c r="D50" s="39" t="s">
        <v>30</v>
      </c>
      <c r="E50" s="80"/>
      <c r="F50" s="40" t="s">
        <v>27</v>
      </c>
      <c r="G50" s="27">
        <v>44316</v>
      </c>
      <c r="H50" s="40"/>
      <c r="I50" s="40"/>
      <c r="J50" s="41">
        <v>536571.43000000005</v>
      </c>
      <c r="K50" s="27">
        <v>44826</v>
      </c>
      <c r="L50" s="40"/>
      <c r="M50" s="40"/>
      <c r="N50" s="42">
        <f t="shared" ref="N50" si="17">N49-J50</f>
        <v>10194857.130000003</v>
      </c>
      <c r="O50" s="106"/>
    </row>
    <row r="51" spans="1:15" ht="89.25" x14ac:dyDescent="0.25">
      <c r="A51" s="84"/>
      <c r="B51" s="83" t="s">
        <v>31</v>
      </c>
      <c r="C51" s="83" t="s">
        <v>33</v>
      </c>
      <c r="D51" s="39" t="s">
        <v>30</v>
      </c>
      <c r="E51" s="83"/>
      <c r="F51" s="40" t="s">
        <v>27</v>
      </c>
      <c r="G51" s="27">
        <v>44316</v>
      </c>
      <c r="H51" s="40"/>
      <c r="I51" s="40"/>
      <c r="J51" s="41">
        <v>536571.43000000005</v>
      </c>
      <c r="K51" s="27">
        <v>44855</v>
      </c>
      <c r="L51" s="40"/>
      <c r="M51" s="40"/>
      <c r="N51" s="42">
        <f t="shared" ref="N51" si="18">N50-J51</f>
        <v>9658285.700000003</v>
      </c>
      <c r="O51" s="106"/>
    </row>
    <row r="52" spans="1:15" ht="89.25" x14ac:dyDescent="0.25">
      <c r="A52" s="87"/>
      <c r="B52" s="86" t="s">
        <v>31</v>
      </c>
      <c r="C52" s="86" t="s">
        <v>33</v>
      </c>
      <c r="D52" s="39" t="s">
        <v>30</v>
      </c>
      <c r="E52" s="86"/>
      <c r="F52" s="40" t="s">
        <v>27</v>
      </c>
      <c r="G52" s="27">
        <v>44316</v>
      </c>
      <c r="H52" s="40"/>
      <c r="I52" s="40"/>
      <c r="J52" s="41">
        <v>536571.43000000005</v>
      </c>
      <c r="K52" s="27">
        <v>44881</v>
      </c>
      <c r="L52" s="40"/>
      <c r="M52" s="40"/>
      <c r="N52" s="42">
        <f t="shared" ref="N52" si="19">N51-J52</f>
        <v>9121714.2700000033</v>
      </c>
      <c r="O52" s="106"/>
    </row>
    <row r="53" spans="1:15" ht="89.25" x14ac:dyDescent="0.25">
      <c r="A53" s="81"/>
      <c r="B53" s="89" t="s">
        <v>31</v>
      </c>
      <c r="C53" s="89" t="s">
        <v>33</v>
      </c>
      <c r="D53" s="39" t="s">
        <v>30</v>
      </c>
      <c r="E53" s="89"/>
      <c r="F53" s="40" t="s">
        <v>27</v>
      </c>
      <c r="G53" s="27">
        <v>44316</v>
      </c>
      <c r="H53" s="40"/>
      <c r="I53" s="40"/>
      <c r="J53" s="41">
        <v>536571.43000000005</v>
      </c>
      <c r="K53" s="27">
        <v>44918</v>
      </c>
      <c r="L53" s="40"/>
      <c r="M53" s="40"/>
      <c r="N53" s="42">
        <f t="shared" ref="N53" si="20">N52-J53</f>
        <v>8585142.8400000036</v>
      </c>
      <c r="O53" s="106"/>
    </row>
    <row r="54" spans="1:15" ht="89.25" x14ac:dyDescent="0.25">
      <c r="A54" s="90"/>
      <c r="B54" s="92" t="s">
        <v>31</v>
      </c>
      <c r="C54" s="92" t="s">
        <v>33</v>
      </c>
      <c r="D54" s="39" t="s">
        <v>30</v>
      </c>
      <c r="E54" s="92"/>
      <c r="F54" s="40" t="s">
        <v>27</v>
      </c>
      <c r="G54" s="27">
        <v>44316</v>
      </c>
      <c r="H54" s="40"/>
      <c r="I54" s="40"/>
      <c r="J54" s="41">
        <v>536571.43000000005</v>
      </c>
      <c r="K54" s="27">
        <v>44951</v>
      </c>
      <c r="L54" s="40"/>
      <c r="M54" s="40"/>
      <c r="N54" s="42">
        <f t="shared" ref="N54" si="21">N53-J54</f>
        <v>8048571.4100000039</v>
      </c>
      <c r="O54" s="106"/>
    </row>
    <row r="55" spans="1:15" ht="89.25" x14ac:dyDescent="0.25">
      <c r="A55" s="90"/>
      <c r="B55" s="95" t="s">
        <v>31</v>
      </c>
      <c r="C55" s="95" t="s">
        <v>33</v>
      </c>
      <c r="D55" s="39" t="s">
        <v>30</v>
      </c>
      <c r="E55" s="95"/>
      <c r="F55" s="40" t="s">
        <v>27</v>
      </c>
      <c r="G55" s="27">
        <v>44316</v>
      </c>
      <c r="H55" s="40"/>
      <c r="I55" s="40"/>
      <c r="J55" s="41">
        <v>536571.43000000005</v>
      </c>
      <c r="K55" s="27">
        <v>44973</v>
      </c>
      <c r="L55" s="40"/>
      <c r="M55" s="40"/>
      <c r="N55" s="42">
        <f t="shared" ref="N55" si="22">N54-J55</f>
        <v>7511999.9800000042</v>
      </c>
      <c r="O55" s="106"/>
    </row>
    <row r="56" spans="1:15" ht="89.25" x14ac:dyDescent="0.25">
      <c r="A56" s="100"/>
      <c r="B56" s="99" t="s">
        <v>31</v>
      </c>
      <c r="C56" s="99" t="s">
        <v>33</v>
      </c>
      <c r="D56" s="39" t="s">
        <v>30</v>
      </c>
      <c r="E56" s="99"/>
      <c r="F56" s="40" t="s">
        <v>27</v>
      </c>
      <c r="G56" s="27">
        <v>44316</v>
      </c>
      <c r="H56" s="40"/>
      <c r="I56" s="40"/>
      <c r="J56" s="41">
        <v>536571.43000000005</v>
      </c>
      <c r="K56" s="27">
        <v>45001</v>
      </c>
      <c r="L56" s="40"/>
      <c r="M56" s="40"/>
      <c r="N56" s="42">
        <f t="shared" ref="N56" si="23">N55-J56</f>
        <v>6975428.5500000045</v>
      </c>
      <c r="O56" s="106"/>
    </row>
    <row r="57" spans="1:15" ht="89.25" x14ac:dyDescent="0.25">
      <c r="A57" s="104"/>
      <c r="B57" s="103" t="s">
        <v>31</v>
      </c>
      <c r="C57" s="103" t="s">
        <v>33</v>
      </c>
      <c r="D57" s="39" t="s">
        <v>30</v>
      </c>
      <c r="E57" s="103"/>
      <c r="F57" s="40" t="s">
        <v>27</v>
      </c>
      <c r="G57" s="27">
        <v>44316</v>
      </c>
      <c r="H57" s="40"/>
      <c r="I57" s="40"/>
      <c r="J57" s="41">
        <v>536571.43000000005</v>
      </c>
      <c r="K57" s="27">
        <v>45030</v>
      </c>
      <c r="L57" s="40"/>
      <c r="M57" s="40"/>
      <c r="N57" s="42">
        <f t="shared" ref="N57" si="24">N56-J57</f>
        <v>6438857.1200000048</v>
      </c>
      <c r="O57" s="106"/>
    </row>
    <row r="58" spans="1:15" ht="89.25" x14ac:dyDescent="0.25">
      <c r="A58" s="109"/>
      <c r="B58" s="108" t="s">
        <v>31</v>
      </c>
      <c r="C58" s="108" t="s">
        <v>33</v>
      </c>
      <c r="D58" s="39" t="s">
        <v>30</v>
      </c>
      <c r="E58" s="108"/>
      <c r="F58" s="40" t="s">
        <v>27</v>
      </c>
      <c r="G58" s="27">
        <v>44316</v>
      </c>
      <c r="H58" s="40"/>
      <c r="I58" s="40"/>
      <c r="J58" s="41">
        <v>536571.43000000005</v>
      </c>
      <c r="K58" s="27">
        <v>45062</v>
      </c>
      <c r="L58" s="40"/>
      <c r="M58" s="40"/>
      <c r="N58" s="42">
        <f t="shared" ref="N58" si="25">N57-J58</f>
        <v>5902285.6900000051</v>
      </c>
      <c r="O58" s="108"/>
    </row>
    <row r="59" spans="1:15" ht="89.25" x14ac:dyDescent="0.25">
      <c r="A59" s="111"/>
      <c r="B59" s="110" t="s">
        <v>31</v>
      </c>
      <c r="C59" s="110" t="s">
        <v>33</v>
      </c>
      <c r="D59" s="39" t="s">
        <v>30</v>
      </c>
      <c r="E59" s="110"/>
      <c r="F59" s="40" t="s">
        <v>27</v>
      </c>
      <c r="G59" s="27">
        <v>44316</v>
      </c>
      <c r="H59" s="40"/>
      <c r="I59" s="40"/>
      <c r="J59" s="41">
        <v>536571.43000000005</v>
      </c>
      <c r="K59" s="27">
        <v>45090</v>
      </c>
      <c r="L59" s="40"/>
      <c r="M59" s="40"/>
      <c r="N59" s="42">
        <f t="shared" ref="N59" si="26">N58-J59</f>
        <v>5365714.2600000054</v>
      </c>
      <c r="O59" s="110"/>
    </row>
    <row r="60" spans="1:15" ht="89.25" x14ac:dyDescent="0.25">
      <c r="A60" s="115"/>
      <c r="B60" s="114" t="s">
        <v>31</v>
      </c>
      <c r="C60" s="114" t="s">
        <v>33</v>
      </c>
      <c r="D60" s="39" t="s">
        <v>30</v>
      </c>
      <c r="E60" s="114"/>
      <c r="F60" s="40" t="s">
        <v>27</v>
      </c>
      <c r="G60" s="27">
        <v>44316</v>
      </c>
      <c r="H60" s="40"/>
      <c r="I60" s="40"/>
      <c r="J60" s="41">
        <v>536571.43000000005</v>
      </c>
      <c r="K60" s="27">
        <v>45117</v>
      </c>
      <c r="L60" s="40"/>
      <c r="M60" s="40"/>
      <c r="N60" s="42">
        <f t="shared" ref="N60" si="27">N59-J60</f>
        <v>4829142.8300000057</v>
      </c>
      <c r="O60" s="114"/>
    </row>
    <row r="61" spans="1:15" ht="89.25" x14ac:dyDescent="0.25">
      <c r="A61" s="118"/>
      <c r="B61" s="117" t="s">
        <v>31</v>
      </c>
      <c r="C61" s="117" t="s">
        <v>33</v>
      </c>
      <c r="D61" s="39" t="s">
        <v>30</v>
      </c>
      <c r="E61" s="117"/>
      <c r="F61" s="40" t="s">
        <v>27</v>
      </c>
      <c r="G61" s="27">
        <v>44316</v>
      </c>
      <c r="H61" s="40"/>
      <c r="I61" s="40"/>
      <c r="J61" s="41">
        <v>536571.43000000005</v>
      </c>
      <c r="K61" s="27">
        <v>45146</v>
      </c>
      <c r="L61" s="40"/>
      <c r="M61" s="40"/>
      <c r="N61" s="42">
        <f t="shared" ref="N61:N62" si="28">N60-J61</f>
        <v>4292571.400000006</v>
      </c>
      <c r="O61" s="117"/>
    </row>
    <row r="62" spans="1:15" ht="89.25" x14ac:dyDescent="0.25">
      <c r="A62" s="81"/>
      <c r="B62" s="119" t="s">
        <v>31</v>
      </c>
      <c r="C62" s="119" t="s">
        <v>33</v>
      </c>
      <c r="D62" s="39" t="s">
        <v>30</v>
      </c>
      <c r="E62" s="119"/>
      <c r="F62" s="40" t="s">
        <v>27</v>
      </c>
      <c r="G62" s="27">
        <v>44316</v>
      </c>
      <c r="H62" s="40"/>
      <c r="I62" s="40"/>
      <c r="J62" s="41">
        <v>536571.43000000005</v>
      </c>
      <c r="K62" s="27">
        <v>45177</v>
      </c>
      <c r="L62" s="40"/>
      <c r="M62" s="40"/>
      <c r="N62" s="42">
        <f t="shared" si="28"/>
        <v>3755999.9700000058</v>
      </c>
      <c r="O62" s="106"/>
    </row>
    <row r="63" spans="1:15" ht="89.25" x14ac:dyDescent="0.25">
      <c r="A63" s="121"/>
      <c r="B63" s="120" t="s">
        <v>31</v>
      </c>
      <c r="C63" s="120" t="s">
        <v>33</v>
      </c>
      <c r="D63" s="39" t="s">
        <v>30</v>
      </c>
      <c r="E63" s="120"/>
      <c r="F63" s="40" t="s">
        <v>27</v>
      </c>
      <c r="G63" s="27">
        <v>44316</v>
      </c>
      <c r="H63" s="40"/>
      <c r="I63" s="40"/>
      <c r="J63" s="41">
        <v>536571.43000000005</v>
      </c>
      <c r="K63" s="27">
        <v>45205</v>
      </c>
      <c r="L63" s="40"/>
      <c r="M63" s="40"/>
      <c r="N63" s="42">
        <f t="shared" ref="N63" si="29">N62-J63</f>
        <v>3219428.5400000056</v>
      </c>
      <c r="O63" s="120"/>
    </row>
    <row r="64" spans="1:15" ht="89.25" x14ac:dyDescent="0.25">
      <c r="A64" s="124"/>
      <c r="B64" s="123" t="s">
        <v>31</v>
      </c>
      <c r="C64" s="123" t="s">
        <v>33</v>
      </c>
      <c r="D64" s="39" t="s">
        <v>30</v>
      </c>
      <c r="E64" s="123"/>
      <c r="F64" s="40" t="s">
        <v>27</v>
      </c>
      <c r="G64" s="27">
        <v>44316</v>
      </c>
      <c r="H64" s="40"/>
      <c r="I64" s="40"/>
      <c r="J64" s="41">
        <v>536571.43000000005</v>
      </c>
      <c r="K64" s="27">
        <v>45237</v>
      </c>
      <c r="L64" s="40"/>
      <c r="M64" s="40"/>
      <c r="N64" s="42">
        <f t="shared" ref="N64" si="30">N63-J64</f>
        <v>2682857.1100000055</v>
      </c>
      <c r="O64" s="120"/>
    </row>
    <row r="65" spans="1:15" ht="89.25" x14ac:dyDescent="0.25">
      <c r="A65" s="127"/>
      <c r="B65" s="126" t="s">
        <v>31</v>
      </c>
      <c r="C65" s="126" t="s">
        <v>33</v>
      </c>
      <c r="D65" s="39" t="s">
        <v>30</v>
      </c>
      <c r="E65" s="126"/>
      <c r="F65" s="40" t="s">
        <v>27</v>
      </c>
      <c r="G65" s="27">
        <v>44316</v>
      </c>
      <c r="H65" s="40"/>
      <c r="I65" s="40"/>
      <c r="J65" s="41">
        <v>536571.43000000005</v>
      </c>
      <c r="K65" s="27">
        <v>45264</v>
      </c>
      <c r="L65" s="40"/>
      <c r="M65" s="40"/>
      <c r="N65" s="42">
        <f t="shared" ref="N65" si="31">N64-J65</f>
        <v>2146285.6800000053</v>
      </c>
      <c r="O65" s="126"/>
    </row>
    <row r="66" spans="1:15" ht="89.25" x14ac:dyDescent="0.25">
      <c r="A66" s="133"/>
      <c r="B66" s="132" t="s">
        <v>31</v>
      </c>
      <c r="C66" s="132" t="s">
        <v>33</v>
      </c>
      <c r="D66" s="39" t="s">
        <v>30</v>
      </c>
      <c r="E66" s="132"/>
      <c r="F66" s="40" t="s">
        <v>27</v>
      </c>
      <c r="G66" s="27">
        <v>44316</v>
      </c>
      <c r="H66" s="40"/>
      <c r="I66" s="40"/>
      <c r="J66" s="41">
        <v>536571.43000000005</v>
      </c>
      <c r="K66" s="27">
        <v>45306</v>
      </c>
      <c r="L66" s="40"/>
      <c r="M66" s="40"/>
      <c r="N66" s="42">
        <f t="shared" ref="N66" si="32">N65-J66</f>
        <v>1609714.2500000051</v>
      </c>
      <c r="O66" s="132"/>
    </row>
    <row r="67" spans="1:15" ht="89.25" x14ac:dyDescent="0.25">
      <c r="A67" s="136"/>
      <c r="B67" s="135" t="s">
        <v>31</v>
      </c>
      <c r="C67" s="135" t="s">
        <v>33</v>
      </c>
      <c r="D67" s="39" t="s">
        <v>30</v>
      </c>
      <c r="E67" s="135"/>
      <c r="F67" s="40" t="s">
        <v>27</v>
      </c>
      <c r="G67" s="27">
        <v>44316</v>
      </c>
      <c r="H67" s="40"/>
      <c r="I67" s="40"/>
      <c r="J67" s="41">
        <v>536571.43000000005</v>
      </c>
      <c r="K67" s="27">
        <v>45335</v>
      </c>
      <c r="L67" s="40"/>
      <c r="M67" s="40"/>
      <c r="N67" s="42">
        <f t="shared" ref="N67" si="33">N66-J67</f>
        <v>1073142.820000005</v>
      </c>
      <c r="O67" s="135"/>
    </row>
    <row r="68" spans="1:15" ht="89.25" x14ac:dyDescent="0.25">
      <c r="A68" s="140"/>
      <c r="B68" s="139" t="s">
        <v>31</v>
      </c>
      <c r="C68" s="139" t="s">
        <v>33</v>
      </c>
      <c r="D68" s="39" t="s">
        <v>30</v>
      </c>
      <c r="E68" s="139"/>
      <c r="F68" s="40" t="s">
        <v>27</v>
      </c>
      <c r="G68" s="27">
        <v>44316</v>
      </c>
      <c r="H68" s="40"/>
      <c r="I68" s="40"/>
      <c r="J68" s="41">
        <v>536571.43000000005</v>
      </c>
      <c r="K68" s="27">
        <v>45362</v>
      </c>
      <c r="L68" s="40"/>
      <c r="M68" s="40"/>
      <c r="N68" s="42">
        <f t="shared" ref="N68" si="34">N67-J68</f>
        <v>536571.3900000049</v>
      </c>
      <c r="O68" s="132"/>
    </row>
    <row r="69" spans="1:15" ht="89.25" x14ac:dyDescent="0.25">
      <c r="A69" s="147"/>
      <c r="B69" s="146" t="s">
        <v>31</v>
      </c>
      <c r="C69" s="146" t="s">
        <v>33</v>
      </c>
      <c r="D69" s="39" t="s">
        <v>30</v>
      </c>
      <c r="E69" s="146"/>
      <c r="F69" s="40" t="s">
        <v>27</v>
      </c>
      <c r="G69" s="27">
        <v>44316</v>
      </c>
      <c r="H69" s="40"/>
      <c r="I69" s="40"/>
      <c r="J69" s="41">
        <v>536571.39</v>
      </c>
      <c r="K69" s="27">
        <v>45392</v>
      </c>
      <c r="L69" s="40"/>
      <c r="M69" s="40"/>
      <c r="N69" s="42">
        <f t="shared" ref="N69" si="35">N68-J69</f>
        <v>4.8894435167312622E-9</v>
      </c>
      <c r="O69" s="146"/>
    </row>
    <row r="70" spans="1:15" x14ac:dyDescent="0.25">
      <c r="A70" s="133"/>
      <c r="B70" s="132"/>
      <c r="C70" s="132"/>
      <c r="D70" s="39"/>
      <c r="E70" s="132"/>
      <c r="F70" s="40"/>
      <c r="G70" s="27"/>
      <c r="H70" s="40"/>
      <c r="I70" s="40"/>
      <c r="J70" s="41"/>
      <c r="K70" s="27"/>
      <c r="L70" s="40"/>
      <c r="M70" s="40"/>
      <c r="N70" s="42"/>
      <c r="O70" s="132"/>
    </row>
    <row r="71" spans="1:15" s="23" customFormat="1" ht="140.25" x14ac:dyDescent="0.25">
      <c r="A71" s="51"/>
      <c r="B71" s="52" t="s">
        <v>34</v>
      </c>
      <c r="C71" s="52" t="s">
        <v>35</v>
      </c>
      <c r="D71" s="35" t="s">
        <v>36</v>
      </c>
      <c r="E71" s="56">
        <v>10126050.4</v>
      </c>
      <c r="F71" s="36" t="s">
        <v>27</v>
      </c>
      <c r="G71" s="38">
        <v>44818</v>
      </c>
      <c r="H71" s="36"/>
      <c r="I71" s="36"/>
      <c r="J71" s="37"/>
      <c r="K71" s="38"/>
      <c r="L71" s="36"/>
      <c r="M71" s="36"/>
      <c r="N71" s="56">
        <v>10126050.4</v>
      </c>
      <c r="O71" s="52"/>
    </row>
    <row r="72" spans="1:15" x14ac:dyDescent="0.25">
      <c r="A72" s="81"/>
      <c r="B72" s="80"/>
      <c r="C72" s="80"/>
      <c r="D72" s="39"/>
      <c r="E72" s="42"/>
      <c r="F72" s="40"/>
      <c r="G72" s="27"/>
      <c r="H72" s="40"/>
      <c r="I72" s="40"/>
      <c r="J72" s="41"/>
      <c r="K72" s="27"/>
      <c r="L72" s="40"/>
      <c r="M72" s="40"/>
      <c r="N72" s="42"/>
      <c r="O72" s="106"/>
    </row>
    <row r="73" spans="1:15" x14ac:dyDescent="0.25">
      <c r="A73" s="7"/>
      <c r="B73" s="8"/>
      <c r="C73" s="8"/>
      <c r="D73" s="8"/>
      <c r="E73" s="8"/>
      <c r="F73" s="8"/>
      <c r="G73" s="8"/>
      <c r="H73" s="8"/>
      <c r="I73" s="8"/>
      <c r="J73" s="9"/>
      <c r="K73" s="24"/>
      <c r="L73" s="8"/>
      <c r="M73" s="8"/>
      <c r="N73" s="9"/>
      <c r="O73" s="8"/>
    </row>
    <row r="74" spans="1:15" s="23" customFormat="1" x14ac:dyDescent="0.25">
      <c r="A74" s="161" t="s">
        <v>19</v>
      </c>
      <c r="B74" s="161"/>
      <c r="C74" s="161"/>
      <c r="D74" s="161"/>
      <c r="E74" s="31">
        <f>SUM(E12:E73)</f>
        <v>35150050.399999999</v>
      </c>
      <c r="F74" s="52" t="s">
        <v>20</v>
      </c>
      <c r="G74" s="52" t="s">
        <v>20</v>
      </c>
      <c r="H74" s="52" t="s">
        <v>20</v>
      </c>
      <c r="I74" s="52" t="s">
        <v>20</v>
      </c>
      <c r="J74" s="31">
        <f>SUM(J12:J73)</f>
        <v>25023999.999999993</v>
      </c>
      <c r="K74" s="52" t="s">
        <v>20</v>
      </c>
      <c r="L74" s="98"/>
      <c r="M74" s="52" t="s">
        <v>20</v>
      </c>
      <c r="N74" s="31">
        <f>E74-J74</f>
        <v>10126050.400000006</v>
      </c>
      <c r="O74" s="98"/>
    </row>
    <row r="75" spans="1:15" ht="15.75" x14ac:dyDescent="0.25">
      <c r="A75" s="3"/>
    </row>
    <row r="76" spans="1:15" ht="15.75" x14ac:dyDescent="0.25">
      <c r="A76" s="158" t="s">
        <v>21</v>
      </c>
      <c r="B76" s="158"/>
      <c r="C76" s="158"/>
      <c r="D76" s="158"/>
      <c r="E76" s="158"/>
      <c r="F76" s="158"/>
      <c r="G76" s="158"/>
      <c r="H76" s="158"/>
      <c r="I76" s="158"/>
      <c r="J76" s="158"/>
      <c r="K76" s="158"/>
      <c r="L76" s="158"/>
      <c r="M76" s="158"/>
      <c r="N76" s="158"/>
      <c r="O76" s="158"/>
    </row>
    <row r="77" spans="1:15" ht="15.75" x14ac:dyDescent="0.25">
      <c r="A77" s="3"/>
    </row>
    <row r="78" spans="1:15" x14ac:dyDescent="0.25">
      <c r="A78" s="10">
        <v>1</v>
      </c>
      <c r="B78" s="11">
        <v>2</v>
      </c>
      <c r="C78" s="11">
        <v>3</v>
      </c>
      <c r="D78" s="11">
        <v>4</v>
      </c>
      <c r="E78" s="11">
        <v>5</v>
      </c>
      <c r="F78" s="11">
        <v>6</v>
      </c>
      <c r="G78" s="11">
        <v>7</v>
      </c>
      <c r="H78" s="11">
        <v>8</v>
      </c>
      <c r="I78" s="11">
        <v>9</v>
      </c>
      <c r="J78" s="11">
        <v>10</v>
      </c>
      <c r="K78" s="24">
        <v>11</v>
      </c>
      <c r="L78" s="11">
        <v>12</v>
      </c>
      <c r="M78" s="11">
        <v>13</v>
      </c>
      <c r="N78" s="11">
        <v>14</v>
      </c>
      <c r="O78" s="106">
        <v>15</v>
      </c>
    </row>
    <row r="79" spans="1:15" ht="51" x14ac:dyDescent="0.25">
      <c r="A79" s="28">
        <v>1</v>
      </c>
      <c r="B79" s="12" t="s">
        <v>26</v>
      </c>
      <c r="C79" s="12" t="s">
        <v>32</v>
      </c>
      <c r="D79" s="12" t="s">
        <v>28</v>
      </c>
      <c r="E79" s="13">
        <v>20000000</v>
      </c>
      <c r="F79" s="12" t="s">
        <v>27</v>
      </c>
      <c r="G79" s="14">
        <v>44035</v>
      </c>
      <c r="H79" s="12"/>
      <c r="I79" s="12"/>
      <c r="J79" s="13"/>
      <c r="K79" s="26"/>
      <c r="L79" s="12"/>
      <c r="M79" s="12"/>
      <c r="N79" s="13">
        <v>20000000</v>
      </c>
      <c r="O79" s="8"/>
    </row>
    <row r="80" spans="1:15" ht="51" x14ac:dyDescent="0.25">
      <c r="A80" s="32"/>
      <c r="B80" s="17" t="s">
        <v>26</v>
      </c>
      <c r="C80" s="17" t="s">
        <v>32</v>
      </c>
      <c r="D80" s="17" t="s">
        <v>28</v>
      </c>
      <c r="E80" s="18"/>
      <c r="F80" s="17" t="s">
        <v>27</v>
      </c>
      <c r="G80" s="19">
        <v>44035</v>
      </c>
      <c r="H80" s="17"/>
      <c r="I80" s="17"/>
      <c r="J80" s="18">
        <v>571428.56999999995</v>
      </c>
      <c r="K80" s="27"/>
      <c r="L80" s="17"/>
      <c r="M80" s="17"/>
      <c r="N80" s="18">
        <f t="shared" ref="N80:N85" si="36">N79-J80</f>
        <v>19428571.43</v>
      </c>
      <c r="O80" s="8"/>
    </row>
    <row r="81" spans="1:15" ht="51" x14ac:dyDescent="0.25">
      <c r="A81" s="32"/>
      <c r="B81" s="17" t="s">
        <v>26</v>
      </c>
      <c r="C81" s="17" t="s">
        <v>32</v>
      </c>
      <c r="D81" s="17" t="s">
        <v>28</v>
      </c>
      <c r="E81" s="18"/>
      <c r="F81" s="17" t="s">
        <v>27</v>
      </c>
      <c r="G81" s="19">
        <v>44035</v>
      </c>
      <c r="H81" s="17"/>
      <c r="I81" s="17"/>
      <c r="J81" s="18">
        <v>571428.56999999995</v>
      </c>
      <c r="K81" s="27">
        <v>44130</v>
      </c>
      <c r="L81" s="17"/>
      <c r="M81" s="17"/>
      <c r="N81" s="18">
        <f t="shared" si="36"/>
        <v>18857142.859999999</v>
      </c>
      <c r="O81" s="8"/>
    </row>
    <row r="82" spans="1:15" ht="51" x14ac:dyDescent="0.25">
      <c r="A82" s="32"/>
      <c r="B82" s="17" t="s">
        <v>26</v>
      </c>
      <c r="C82" s="17" t="s">
        <v>32</v>
      </c>
      <c r="D82" s="17" t="s">
        <v>28</v>
      </c>
      <c r="E82" s="18"/>
      <c r="F82" s="17" t="s">
        <v>27</v>
      </c>
      <c r="G82" s="19">
        <v>44035</v>
      </c>
      <c r="H82" s="17"/>
      <c r="I82" s="17"/>
      <c r="J82" s="18">
        <v>571428.56999999995</v>
      </c>
      <c r="K82" s="27">
        <v>44160</v>
      </c>
      <c r="L82" s="17"/>
      <c r="M82" s="17"/>
      <c r="N82" s="18">
        <f t="shared" si="36"/>
        <v>18285714.289999999</v>
      </c>
      <c r="O82" s="8"/>
    </row>
    <row r="83" spans="1:15" ht="51" x14ac:dyDescent="0.25">
      <c r="A83" s="32"/>
      <c r="B83" s="17" t="s">
        <v>26</v>
      </c>
      <c r="C83" s="17" t="s">
        <v>32</v>
      </c>
      <c r="D83" s="17" t="s">
        <v>28</v>
      </c>
      <c r="E83" s="18"/>
      <c r="F83" s="17" t="s">
        <v>27</v>
      </c>
      <c r="G83" s="19">
        <v>44035</v>
      </c>
      <c r="H83" s="17"/>
      <c r="I83" s="17"/>
      <c r="J83" s="18">
        <v>571428.56999999995</v>
      </c>
      <c r="K83" s="27">
        <v>44190</v>
      </c>
      <c r="L83" s="17"/>
      <c r="M83" s="17"/>
      <c r="N83" s="18">
        <f t="shared" si="36"/>
        <v>17714285.719999999</v>
      </c>
      <c r="O83" s="8"/>
    </row>
    <row r="84" spans="1:15" ht="51" x14ac:dyDescent="0.25">
      <c r="A84" s="32"/>
      <c r="B84" s="17" t="s">
        <v>26</v>
      </c>
      <c r="C84" s="17" t="s">
        <v>32</v>
      </c>
      <c r="D84" s="17" t="s">
        <v>28</v>
      </c>
      <c r="E84" s="18"/>
      <c r="F84" s="17" t="s">
        <v>27</v>
      </c>
      <c r="G84" s="19">
        <v>44035</v>
      </c>
      <c r="H84" s="17"/>
      <c r="I84" s="17"/>
      <c r="J84" s="18">
        <v>571428.56999999995</v>
      </c>
      <c r="K84" s="27">
        <v>44221</v>
      </c>
      <c r="L84" s="17"/>
      <c r="M84" s="17"/>
      <c r="N84" s="18">
        <f t="shared" si="36"/>
        <v>17142857.149999999</v>
      </c>
      <c r="O84" s="8"/>
    </row>
    <row r="85" spans="1:15" ht="51" x14ac:dyDescent="0.25">
      <c r="A85" s="43"/>
      <c r="B85" s="17" t="s">
        <v>26</v>
      </c>
      <c r="C85" s="17" t="s">
        <v>32</v>
      </c>
      <c r="D85" s="17" t="s">
        <v>28</v>
      </c>
      <c r="E85" s="18"/>
      <c r="F85" s="17" t="s">
        <v>27</v>
      </c>
      <c r="G85" s="19">
        <v>44035</v>
      </c>
      <c r="H85" s="17"/>
      <c r="I85" s="17"/>
      <c r="J85" s="18">
        <v>571428.56999999995</v>
      </c>
      <c r="K85" s="27">
        <v>44252</v>
      </c>
      <c r="L85" s="17"/>
      <c r="M85" s="17"/>
      <c r="N85" s="18">
        <f t="shared" si="36"/>
        <v>16571428.579999998</v>
      </c>
      <c r="O85" s="8"/>
    </row>
    <row r="86" spans="1:15" ht="51" x14ac:dyDescent="0.25">
      <c r="A86" s="45"/>
      <c r="B86" s="17" t="s">
        <v>26</v>
      </c>
      <c r="C86" s="17" t="s">
        <v>32</v>
      </c>
      <c r="D86" s="17" t="s">
        <v>28</v>
      </c>
      <c r="E86" s="18"/>
      <c r="F86" s="17" t="s">
        <v>27</v>
      </c>
      <c r="G86" s="19">
        <v>44035</v>
      </c>
      <c r="H86" s="17"/>
      <c r="I86" s="17"/>
      <c r="J86" s="18">
        <v>571428.56999999995</v>
      </c>
      <c r="K86" s="27">
        <v>44277</v>
      </c>
      <c r="L86" s="17"/>
      <c r="M86" s="17"/>
      <c r="N86" s="18">
        <f t="shared" ref="N86" si="37">N85-J86</f>
        <v>16000000.009999998</v>
      </c>
      <c r="O86" s="8"/>
    </row>
    <row r="87" spans="1:15" ht="51" x14ac:dyDescent="0.25">
      <c r="A87" s="32"/>
      <c r="B87" s="17" t="s">
        <v>26</v>
      </c>
      <c r="C87" s="17" t="s">
        <v>32</v>
      </c>
      <c r="D87" s="17" t="s">
        <v>28</v>
      </c>
      <c r="E87" s="18"/>
      <c r="F87" s="17" t="s">
        <v>27</v>
      </c>
      <c r="G87" s="19">
        <v>44035</v>
      </c>
      <c r="H87" s="17"/>
      <c r="I87" s="17"/>
      <c r="J87" s="18">
        <v>571428.56999999995</v>
      </c>
      <c r="K87" s="27">
        <v>44309</v>
      </c>
      <c r="L87" s="17"/>
      <c r="M87" s="17"/>
      <c r="N87" s="18">
        <f t="shared" ref="N87" si="38">N86-J87</f>
        <v>15428571.439999998</v>
      </c>
      <c r="O87" s="8"/>
    </row>
    <row r="88" spans="1:15" ht="51" x14ac:dyDescent="0.25">
      <c r="A88" s="46"/>
      <c r="B88" s="17" t="s">
        <v>26</v>
      </c>
      <c r="C88" s="17" t="s">
        <v>32</v>
      </c>
      <c r="D88" s="17" t="s">
        <v>28</v>
      </c>
      <c r="E88" s="18"/>
      <c r="F88" s="17" t="s">
        <v>27</v>
      </c>
      <c r="G88" s="19">
        <v>44035</v>
      </c>
      <c r="H88" s="17"/>
      <c r="I88" s="17"/>
      <c r="J88" s="18">
        <v>571428.56999999995</v>
      </c>
      <c r="K88" s="27">
        <v>44341</v>
      </c>
      <c r="L88" s="17"/>
      <c r="M88" s="17"/>
      <c r="N88" s="18">
        <f t="shared" ref="N88" si="39">N87-J88</f>
        <v>14857142.869999997</v>
      </c>
      <c r="O88" s="8"/>
    </row>
    <row r="89" spans="1:15" ht="51" x14ac:dyDescent="0.25">
      <c r="A89" s="50"/>
      <c r="B89" s="17" t="s">
        <v>26</v>
      </c>
      <c r="C89" s="17" t="s">
        <v>32</v>
      </c>
      <c r="D89" s="17" t="s">
        <v>28</v>
      </c>
      <c r="E89" s="18"/>
      <c r="F89" s="17" t="s">
        <v>27</v>
      </c>
      <c r="G89" s="19">
        <v>44035</v>
      </c>
      <c r="H89" s="17"/>
      <c r="I89" s="17"/>
      <c r="J89" s="18">
        <v>571428.56999999995</v>
      </c>
      <c r="K89" s="27">
        <v>44372</v>
      </c>
      <c r="L89" s="17"/>
      <c r="M89" s="17"/>
      <c r="N89" s="18">
        <f t="shared" ref="N89" si="40">N88-J89</f>
        <v>14285714.299999997</v>
      </c>
      <c r="O89" s="8"/>
    </row>
    <row r="90" spans="1:15" ht="51" x14ac:dyDescent="0.25">
      <c r="A90" s="55"/>
      <c r="B90" s="17" t="s">
        <v>26</v>
      </c>
      <c r="C90" s="17" t="s">
        <v>32</v>
      </c>
      <c r="D90" s="17" t="s">
        <v>28</v>
      </c>
      <c r="E90" s="18"/>
      <c r="F90" s="17" t="s">
        <v>27</v>
      </c>
      <c r="G90" s="19">
        <v>44035</v>
      </c>
      <c r="H90" s="17"/>
      <c r="I90" s="17"/>
      <c r="J90" s="18">
        <v>571428.56999999995</v>
      </c>
      <c r="K90" s="27">
        <v>44403</v>
      </c>
      <c r="L90" s="17"/>
      <c r="M90" s="17"/>
      <c r="N90" s="18">
        <f t="shared" ref="N90" si="41">N89-J90</f>
        <v>13714285.729999997</v>
      </c>
      <c r="O90" s="8"/>
    </row>
    <row r="91" spans="1:15" ht="51" x14ac:dyDescent="0.25">
      <c r="A91" s="55"/>
      <c r="B91" s="17" t="s">
        <v>26</v>
      </c>
      <c r="C91" s="17" t="s">
        <v>32</v>
      </c>
      <c r="D91" s="17" t="s">
        <v>28</v>
      </c>
      <c r="E91" s="18"/>
      <c r="F91" s="17" t="s">
        <v>27</v>
      </c>
      <c r="G91" s="19">
        <v>44035</v>
      </c>
      <c r="H91" s="17"/>
      <c r="I91" s="17"/>
      <c r="J91" s="18">
        <v>571428.56999999995</v>
      </c>
      <c r="K91" s="27">
        <v>44433</v>
      </c>
      <c r="L91" s="17"/>
      <c r="M91" s="17"/>
      <c r="N91" s="18">
        <f t="shared" ref="N91" si="42">N90-J91</f>
        <v>13142857.159999996</v>
      </c>
      <c r="O91" s="8"/>
    </row>
    <row r="92" spans="1:15" ht="51" x14ac:dyDescent="0.25">
      <c r="A92" s="55"/>
      <c r="B92" s="17" t="s">
        <v>26</v>
      </c>
      <c r="C92" s="17" t="s">
        <v>32</v>
      </c>
      <c r="D92" s="17" t="s">
        <v>28</v>
      </c>
      <c r="E92" s="18"/>
      <c r="F92" s="17" t="s">
        <v>27</v>
      </c>
      <c r="G92" s="19">
        <v>44035</v>
      </c>
      <c r="H92" s="17"/>
      <c r="I92" s="17"/>
      <c r="J92" s="18">
        <v>571428.56999999995</v>
      </c>
      <c r="K92" s="27">
        <v>44466</v>
      </c>
      <c r="L92" s="17"/>
      <c r="M92" s="17"/>
      <c r="N92" s="18">
        <f t="shared" ref="N92" si="43">N91-J92</f>
        <v>12571428.589999996</v>
      </c>
      <c r="O92" s="8"/>
    </row>
    <row r="93" spans="1:15" ht="51" x14ac:dyDescent="0.25">
      <c r="A93" s="58"/>
      <c r="B93" s="17" t="s">
        <v>26</v>
      </c>
      <c r="C93" s="17" t="s">
        <v>32</v>
      </c>
      <c r="D93" s="17" t="s">
        <v>28</v>
      </c>
      <c r="E93" s="18"/>
      <c r="F93" s="17" t="s">
        <v>27</v>
      </c>
      <c r="G93" s="19">
        <v>44035</v>
      </c>
      <c r="H93" s="17"/>
      <c r="I93" s="17"/>
      <c r="J93" s="18">
        <v>571428.56999999995</v>
      </c>
      <c r="K93" s="27">
        <v>44494</v>
      </c>
      <c r="L93" s="17"/>
      <c r="M93" s="17"/>
      <c r="N93" s="18">
        <f t="shared" ref="N93" si="44">N92-J93</f>
        <v>12000000.019999996</v>
      </c>
      <c r="O93" s="8"/>
    </row>
    <row r="94" spans="1:15" ht="51" x14ac:dyDescent="0.25">
      <c r="A94" s="63"/>
      <c r="B94" s="17" t="s">
        <v>26</v>
      </c>
      <c r="C94" s="17" t="s">
        <v>32</v>
      </c>
      <c r="D94" s="17" t="s">
        <v>28</v>
      </c>
      <c r="E94" s="18"/>
      <c r="F94" s="17" t="s">
        <v>27</v>
      </c>
      <c r="G94" s="19">
        <v>44035</v>
      </c>
      <c r="H94" s="17"/>
      <c r="I94" s="17"/>
      <c r="J94" s="18">
        <v>571428.56999999995</v>
      </c>
      <c r="K94" s="27">
        <v>44525</v>
      </c>
      <c r="L94" s="17"/>
      <c r="M94" s="17"/>
      <c r="N94" s="18">
        <f t="shared" ref="N94" si="45">N93-J94</f>
        <v>11428571.449999996</v>
      </c>
      <c r="O94" s="8"/>
    </row>
    <row r="95" spans="1:15" ht="51" x14ac:dyDescent="0.25">
      <c r="A95" s="65"/>
      <c r="B95" s="17" t="s">
        <v>26</v>
      </c>
      <c r="C95" s="17" t="s">
        <v>32</v>
      </c>
      <c r="D95" s="17" t="s">
        <v>28</v>
      </c>
      <c r="E95" s="18"/>
      <c r="F95" s="17" t="s">
        <v>27</v>
      </c>
      <c r="G95" s="19">
        <v>44035</v>
      </c>
      <c r="H95" s="17"/>
      <c r="I95" s="17"/>
      <c r="J95" s="18">
        <v>571428.56999999995</v>
      </c>
      <c r="K95" s="27">
        <v>44558</v>
      </c>
      <c r="L95" s="17"/>
      <c r="M95" s="17"/>
      <c r="N95" s="18">
        <f t="shared" ref="N95" si="46">N94-J95</f>
        <v>10857142.879999995</v>
      </c>
      <c r="O95" s="8"/>
    </row>
    <row r="96" spans="1:15" ht="51" x14ac:dyDescent="0.25">
      <c r="A96" s="68"/>
      <c r="B96" s="17" t="s">
        <v>26</v>
      </c>
      <c r="C96" s="17" t="s">
        <v>32</v>
      </c>
      <c r="D96" s="17" t="s">
        <v>28</v>
      </c>
      <c r="E96" s="18"/>
      <c r="F96" s="17" t="s">
        <v>27</v>
      </c>
      <c r="G96" s="19">
        <v>44035</v>
      </c>
      <c r="H96" s="17"/>
      <c r="I96" s="17"/>
      <c r="J96" s="18">
        <v>571428.56999999995</v>
      </c>
      <c r="K96" s="27">
        <v>44585</v>
      </c>
      <c r="L96" s="17"/>
      <c r="M96" s="17"/>
      <c r="N96" s="18">
        <f t="shared" ref="N96" si="47">N95-J96</f>
        <v>10285714.309999995</v>
      </c>
      <c r="O96" s="8"/>
    </row>
    <row r="97" spans="1:16" ht="51" x14ac:dyDescent="0.25">
      <c r="A97" s="68"/>
      <c r="B97" s="17" t="s">
        <v>26</v>
      </c>
      <c r="C97" s="17" t="s">
        <v>32</v>
      </c>
      <c r="D97" s="17" t="s">
        <v>28</v>
      </c>
      <c r="E97" s="18"/>
      <c r="F97" s="17" t="s">
        <v>27</v>
      </c>
      <c r="G97" s="19">
        <v>44035</v>
      </c>
      <c r="H97" s="17"/>
      <c r="I97" s="17"/>
      <c r="J97" s="18">
        <v>571428.56999999995</v>
      </c>
      <c r="K97" s="27">
        <v>44614</v>
      </c>
      <c r="L97" s="17"/>
      <c r="M97" s="17"/>
      <c r="N97" s="18">
        <f t="shared" ref="N97" si="48">N96-J97</f>
        <v>9714285.7399999946</v>
      </c>
      <c r="O97" s="8"/>
    </row>
    <row r="98" spans="1:16" ht="51" x14ac:dyDescent="0.25">
      <c r="A98" s="71"/>
      <c r="B98" s="17" t="s">
        <v>26</v>
      </c>
      <c r="C98" s="17" t="s">
        <v>32</v>
      </c>
      <c r="D98" s="17" t="s">
        <v>28</v>
      </c>
      <c r="E98" s="18"/>
      <c r="F98" s="17" t="s">
        <v>27</v>
      </c>
      <c r="G98" s="19">
        <v>44035</v>
      </c>
      <c r="H98" s="17"/>
      <c r="I98" s="17"/>
      <c r="J98" s="18">
        <v>571428.56999999995</v>
      </c>
      <c r="K98" s="27">
        <v>44643</v>
      </c>
      <c r="L98" s="17"/>
      <c r="M98" s="17"/>
      <c r="N98" s="18">
        <f t="shared" ref="N98" si="49">N97-J98</f>
        <v>9142857.1699999943</v>
      </c>
      <c r="O98" s="8"/>
    </row>
    <row r="99" spans="1:16" ht="51" x14ac:dyDescent="0.25">
      <c r="A99" s="74"/>
      <c r="B99" s="17" t="s">
        <v>26</v>
      </c>
      <c r="C99" s="17" t="s">
        <v>32</v>
      </c>
      <c r="D99" s="17" t="s">
        <v>28</v>
      </c>
      <c r="E99" s="18"/>
      <c r="F99" s="17" t="s">
        <v>27</v>
      </c>
      <c r="G99" s="19">
        <v>44035</v>
      </c>
      <c r="H99" s="17"/>
      <c r="I99" s="17"/>
      <c r="J99" s="18">
        <v>571428.56999999995</v>
      </c>
      <c r="K99" s="27">
        <v>44676</v>
      </c>
      <c r="L99" s="17"/>
      <c r="M99" s="17"/>
      <c r="N99" s="18">
        <f t="shared" ref="N99" si="50">N98-J99</f>
        <v>8571428.599999994</v>
      </c>
      <c r="O99" s="8"/>
    </row>
    <row r="100" spans="1:16" ht="51" x14ac:dyDescent="0.25">
      <c r="A100" s="74"/>
      <c r="B100" s="17" t="s">
        <v>26</v>
      </c>
      <c r="C100" s="17" t="s">
        <v>32</v>
      </c>
      <c r="D100" s="17" t="s">
        <v>28</v>
      </c>
      <c r="E100" s="18"/>
      <c r="F100" s="17" t="s">
        <v>27</v>
      </c>
      <c r="G100" s="19">
        <v>44035</v>
      </c>
      <c r="H100" s="17"/>
      <c r="I100" s="17"/>
      <c r="J100" s="18">
        <v>571428.56999999995</v>
      </c>
      <c r="K100" s="27">
        <v>44705</v>
      </c>
      <c r="L100" s="17"/>
      <c r="M100" s="17"/>
      <c r="N100" s="18">
        <f t="shared" ref="N100" si="51">N99-J100</f>
        <v>8000000.0299999937</v>
      </c>
      <c r="O100" s="8"/>
    </row>
    <row r="101" spans="1:16" ht="51" x14ac:dyDescent="0.25">
      <c r="A101" s="79"/>
      <c r="B101" s="17" t="s">
        <v>26</v>
      </c>
      <c r="C101" s="17" t="s">
        <v>32</v>
      </c>
      <c r="D101" s="17" t="s">
        <v>28</v>
      </c>
      <c r="E101" s="18"/>
      <c r="F101" s="17" t="s">
        <v>27</v>
      </c>
      <c r="G101" s="19">
        <v>44035</v>
      </c>
      <c r="H101" s="17"/>
      <c r="I101" s="17"/>
      <c r="J101" s="18">
        <v>571428.56999999995</v>
      </c>
      <c r="K101" s="27">
        <v>44736</v>
      </c>
      <c r="L101" s="17"/>
      <c r="M101" s="17"/>
      <c r="N101" s="18">
        <f t="shared" ref="N101" si="52">N100-J101</f>
        <v>7428571.4599999934</v>
      </c>
      <c r="O101" s="8"/>
    </row>
    <row r="102" spans="1:16" ht="51" x14ac:dyDescent="0.25">
      <c r="A102" s="79"/>
      <c r="B102" s="17" t="s">
        <v>26</v>
      </c>
      <c r="C102" s="17" t="s">
        <v>32</v>
      </c>
      <c r="D102" s="17" t="s">
        <v>28</v>
      </c>
      <c r="E102" s="18"/>
      <c r="F102" s="17" t="s">
        <v>27</v>
      </c>
      <c r="G102" s="19">
        <v>44035</v>
      </c>
      <c r="H102" s="17"/>
      <c r="I102" s="17"/>
      <c r="J102" s="18">
        <v>571428.56999999995</v>
      </c>
      <c r="K102" s="27">
        <v>44767</v>
      </c>
      <c r="L102" s="17"/>
      <c r="M102" s="17"/>
      <c r="N102" s="18">
        <f t="shared" ref="N102" si="53">N101-J102</f>
        <v>6857142.8899999931</v>
      </c>
      <c r="O102" s="8"/>
    </row>
    <row r="103" spans="1:16" ht="51" x14ac:dyDescent="0.25">
      <c r="A103" s="82"/>
      <c r="B103" s="17" t="s">
        <v>26</v>
      </c>
      <c r="C103" s="17" t="s">
        <v>32</v>
      </c>
      <c r="D103" s="17" t="s">
        <v>28</v>
      </c>
      <c r="E103" s="18"/>
      <c r="F103" s="17" t="s">
        <v>27</v>
      </c>
      <c r="G103" s="19">
        <v>44035</v>
      </c>
      <c r="H103" s="17"/>
      <c r="I103" s="17"/>
      <c r="J103" s="18">
        <v>571428.56999999995</v>
      </c>
      <c r="K103" s="27">
        <v>44798</v>
      </c>
      <c r="L103" s="17"/>
      <c r="M103" s="17"/>
      <c r="N103" s="18">
        <f t="shared" ref="N103" si="54">N102-J103</f>
        <v>6285714.3199999928</v>
      </c>
      <c r="O103" s="8"/>
    </row>
    <row r="104" spans="1:16" ht="51" x14ac:dyDescent="0.25">
      <c r="A104" s="82"/>
      <c r="B104" s="17" t="s">
        <v>26</v>
      </c>
      <c r="C104" s="17" t="s">
        <v>32</v>
      </c>
      <c r="D104" s="17" t="s">
        <v>28</v>
      </c>
      <c r="E104" s="18"/>
      <c r="F104" s="17" t="s">
        <v>27</v>
      </c>
      <c r="G104" s="19">
        <v>44035</v>
      </c>
      <c r="H104" s="17"/>
      <c r="I104" s="17"/>
      <c r="J104" s="18">
        <v>571428.56999999995</v>
      </c>
      <c r="K104" s="27">
        <v>44826</v>
      </c>
      <c r="L104" s="17"/>
      <c r="M104" s="17"/>
      <c r="N104" s="18">
        <f t="shared" ref="N104" si="55">N103-J104</f>
        <v>5714285.7499999925</v>
      </c>
      <c r="O104" s="8"/>
    </row>
    <row r="105" spans="1:16" ht="51" x14ac:dyDescent="0.25">
      <c r="A105" s="85"/>
      <c r="B105" s="17" t="s">
        <v>26</v>
      </c>
      <c r="C105" s="17" t="s">
        <v>32</v>
      </c>
      <c r="D105" s="17" t="s">
        <v>28</v>
      </c>
      <c r="E105" s="18"/>
      <c r="F105" s="17" t="s">
        <v>27</v>
      </c>
      <c r="G105" s="19">
        <v>44035</v>
      </c>
      <c r="H105" s="17"/>
      <c r="I105" s="17"/>
      <c r="J105" s="18">
        <v>571428.56999999995</v>
      </c>
      <c r="K105" s="27">
        <v>44855</v>
      </c>
      <c r="L105" s="17"/>
      <c r="M105" s="17"/>
      <c r="N105" s="18">
        <f t="shared" ref="N105" si="56">N104-J105</f>
        <v>5142857.1799999923</v>
      </c>
      <c r="O105" s="8"/>
    </row>
    <row r="106" spans="1:16" ht="51" x14ac:dyDescent="0.25">
      <c r="A106" s="88"/>
      <c r="B106" s="17" t="s">
        <v>26</v>
      </c>
      <c r="C106" s="17" t="s">
        <v>32</v>
      </c>
      <c r="D106" s="17" t="s">
        <v>28</v>
      </c>
      <c r="E106" s="18"/>
      <c r="F106" s="17" t="s">
        <v>27</v>
      </c>
      <c r="G106" s="19">
        <v>44035</v>
      </c>
      <c r="H106" s="17"/>
      <c r="I106" s="17"/>
      <c r="J106" s="18">
        <v>571428.56999999995</v>
      </c>
      <c r="K106" s="27">
        <v>44881</v>
      </c>
      <c r="L106" s="17"/>
      <c r="M106" s="17"/>
      <c r="N106" s="18">
        <f t="shared" ref="N106" si="57">N105-J106</f>
        <v>4571428.609999992</v>
      </c>
      <c r="O106" s="8"/>
    </row>
    <row r="107" spans="1:16" ht="51" x14ac:dyDescent="0.25">
      <c r="A107" s="91"/>
      <c r="B107" s="17" t="s">
        <v>26</v>
      </c>
      <c r="C107" s="17" t="s">
        <v>32</v>
      </c>
      <c r="D107" s="17" t="s">
        <v>28</v>
      </c>
      <c r="E107" s="18"/>
      <c r="F107" s="17" t="s">
        <v>27</v>
      </c>
      <c r="G107" s="19">
        <v>44035</v>
      </c>
      <c r="H107" s="17"/>
      <c r="I107" s="17"/>
      <c r="J107" s="18">
        <v>571428.56999999995</v>
      </c>
      <c r="K107" s="27">
        <v>44918</v>
      </c>
      <c r="L107" s="17"/>
      <c r="M107" s="17"/>
      <c r="N107" s="18">
        <f t="shared" ref="N107" si="58">N106-J107</f>
        <v>4000000.0399999921</v>
      </c>
      <c r="O107" s="8"/>
      <c r="P107">
        <f>N107/J107</f>
        <v>7.0000000874999868</v>
      </c>
    </row>
    <row r="108" spans="1:16" ht="51" x14ac:dyDescent="0.25">
      <c r="A108" s="94"/>
      <c r="B108" s="17" t="s">
        <v>26</v>
      </c>
      <c r="C108" s="17" t="s">
        <v>32</v>
      </c>
      <c r="D108" s="17" t="s">
        <v>28</v>
      </c>
      <c r="E108" s="18"/>
      <c r="F108" s="17" t="s">
        <v>27</v>
      </c>
      <c r="G108" s="19">
        <v>44035</v>
      </c>
      <c r="H108" s="17"/>
      <c r="I108" s="17"/>
      <c r="J108" s="18">
        <v>571428.56999999995</v>
      </c>
      <c r="K108" s="27">
        <v>44951</v>
      </c>
      <c r="L108" s="17"/>
      <c r="M108" s="17"/>
      <c r="N108" s="18">
        <f t="shared" ref="N108" si="59">N107-J108</f>
        <v>3428571.4699999923</v>
      </c>
      <c r="O108" s="8"/>
    </row>
    <row r="109" spans="1:16" ht="51" x14ac:dyDescent="0.25">
      <c r="A109" s="97"/>
      <c r="B109" s="17" t="s">
        <v>26</v>
      </c>
      <c r="C109" s="17" t="s">
        <v>32</v>
      </c>
      <c r="D109" s="17" t="s">
        <v>28</v>
      </c>
      <c r="E109" s="18"/>
      <c r="F109" s="17" t="s">
        <v>27</v>
      </c>
      <c r="G109" s="19">
        <v>44035</v>
      </c>
      <c r="H109" s="17"/>
      <c r="I109" s="17"/>
      <c r="J109" s="18">
        <v>571428.56999999995</v>
      </c>
      <c r="K109" s="27">
        <v>44973</v>
      </c>
      <c r="L109" s="17"/>
      <c r="M109" s="17"/>
      <c r="N109" s="18">
        <f t="shared" ref="N109" si="60">N108-J109</f>
        <v>2857142.8999999925</v>
      </c>
      <c r="O109" s="8"/>
    </row>
    <row r="110" spans="1:16" ht="51" x14ac:dyDescent="0.25">
      <c r="A110" s="101"/>
      <c r="B110" s="17" t="s">
        <v>26</v>
      </c>
      <c r="C110" s="17" t="s">
        <v>32</v>
      </c>
      <c r="D110" s="17" t="s">
        <v>28</v>
      </c>
      <c r="E110" s="18"/>
      <c r="F110" s="17" t="s">
        <v>27</v>
      </c>
      <c r="G110" s="19">
        <v>44035</v>
      </c>
      <c r="H110" s="17"/>
      <c r="I110" s="17"/>
      <c r="J110" s="18">
        <v>571428.56999999995</v>
      </c>
      <c r="K110" s="27">
        <v>45001</v>
      </c>
      <c r="L110" s="17"/>
      <c r="M110" s="17"/>
      <c r="N110" s="18">
        <f t="shared" ref="N110" si="61">N109-J110</f>
        <v>2285714.3299999926</v>
      </c>
      <c r="O110" s="8"/>
    </row>
    <row r="111" spans="1:16" ht="51" x14ac:dyDescent="0.25">
      <c r="A111" s="105"/>
      <c r="B111" s="17" t="s">
        <v>26</v>
      </c>
      <c r="C111" s="17" t="s">
        <v>32</v>
      </c>
      <c r="D111" s="17" t="s">
        <v>28</v>
      </c>
      <c r="E111" s="18"/>
      <c r="F111" s="17" t="s">
        <v>27</v>
      </c>
      <c r="G111" s="19">
        <v>44035</v>
      </c>
      <c r="H111" s="17"/>
      <c r="I111" s="17"/>
      <c r="J111" s="18">
        <v>571428.56999999995</v>
      </c>
      <c r="K111" s="27">
        <v>45030</v>
      </c>
      <c r="L111" s="17"/>
      <c r="M111" s="17"/>
      <c r="N111" s="18">
        <f t="shared" ref="N111:N112" si="62">N110-J111</f>
        <v>1714285.7599999928</v>
      </c>
      <c r="O111" s="8"/>
    </row>
    <row r="112" spans="1:16" ht="51" x14ac:dyDescent="0.25">
      <c r="A112" s="58"/>
      <c r="B112" s="17" t="s">
        <v>26</v>
      </c>
      <c r="C112" s="17" t="s">
        <v>32</v>
      </c>
      <c r="D112" s="17" t="s">
        <v>28</v>
      </c>
      <c r="E112" s="18"/>
      <c r="F112" s="17" t="s">
        <v>27</v>
      </c>
      <c r="G112" s="19">
        <v>44035</v>
      </c>
      <c r="H112" s="17"/>
      <c r="I112" s="17"/>
      <c r="J112" s="18">
        <v>571428.56999999995</v>
      </c>
      <c r="K112" s="27">
        <v>45062</v>
      </c>
      <c r="L112" s="17"/>
      <c r="M112" s="17"/>
      <c r="N112" s="18">
        <f t="shared" si="62"/>
        <v>1142857.189999993</v>
      </c>
      <c r="O112" s="8"/>
    </row>
    <row r="113" spans="1:15" ht="51" x14ac:dyDescent="0.25">
      <c r="A113" s="112"/>
      <c r="B113" s="17" t="s">
        <v>26</v>
      </c>
      <c r="C113" s="17" t="s">
        <v>32</v>
      </c>
      <c r="D113" s="17" t="s">
        <v>28</v>
      </c>
      <c r="E113" s="18"/>
      <c r="F113" s="17" t="s">
        <v>27</v>
      </c>
      <c r="G113" s="19">
        <v>44035</v>
      </c>
      <c r="H113" s="17"/>
      <c r="I113" s="17"/>
      <c r="J113" s="18">
        <v>571428.56999999995</v>
      </c>
      <c r="K113" s="27">
        <v>45090</v>
      </c>
      <c r="L113" s="17"/>
      <c r="M113" s="17"/>
      <c r="N113" s="18">
        <f t="shared" ref="N113" si="63">N112-J113</f>
        <v>571428.61999999301</v>
      </c>
      <c r="O113" s="8"/>
    </row>
    <row r="114" spans="1:15" ht="51" x14ac:dyDescent="0.25">
      <c r="A114" s="116"/>
      <c r="B114" s="17" t="s">
        <v>26</v>
      </c>
      <c r="C114" s="17" t="s">
        <v>32</v>
      </c>
      <c r="D114" s="17" t="s">
        <v>28</v>
      </c>
      <c r="E114" s="18"/>
      <c r="F114" s="17" t="s">
        <v>27</v>
      </c>
      <c r="G114" s="19">
        <v>44035</v>
      </c>
      <c r="H114" s="17"/>
      <c r="I114" s="17"/>
      <c r="J114" s="18">
        <v>571428.62</v>
      </c>
      <c r="K114" s="27">
        <v>45118</v>
      </c>
      <c r="L114" s="17"/>
      <c r="M114" s="17"/>
      <c r="N114" s="13">
        <f t="shared" ref="N114" si="64">N113-J114</f>
        <v>-6.9849193096160889E-9</v>
      </c>
      <c r="O114" s="8"/>
    </row>
    <row r="115" spans="1:15" x14ac:dyDescent="0.25">
      <c r="A115" s="112"/>
      <c r="B115" s="17"/>
      <c r="C115" s="17"/>
      <c r="D115" s="17"/>
      <c r="E115" s="18"/>
      <c r="F115" s="17"/>
      <c r="G115" s="19"/>
      <c r="H115" s="17"/>
      <c r="I115" s="17"/>
      <c r="J115" s="18"/>
      <c r="K115" s="27"/>
      <c r="L115" s="17"/>
      <c r="M115" s="17"/>
      <c r="N115" s="18"/>
      <c r="O115" s="8"/>
    </row>
    <row r="116" spans="1:15" x14ac:dyDescent="0.25">
      <c r="A116" s="58"/>
      <c r="B116" s="17"/>
      <c r="C116" s="17"/>
      <c r="D116" s="17"/>
      <c r="E116" s="18"/>
      <c r="F116" s="17"/>
      <c r="G116" s="19"/>
      <c r="H116" s="17"/>
      <c r="I116" s="17"/>
      <c r="J116" s="18"/>
      <c r="K116" s="27"/>
      <c r="L116" s="17"/>
      <c r="M116" s="17"/>
      <c r="N116" s="18"/>
      <c r="O116" s="8"/>
    </row>
    <row r="117" spans="1:15" ht="70.5" customHeight="1" x14ac:dyDescent="0.25">
      <c r="A117" s="59">
        <v>2</v>
      </c>
      <c r="B117" s="12" t="s">
        <v>26</v>
      </c>
      <c r="C117" s="12" t="s">
        <v>39</v>
      </c>
      <c r="D117" s="12" t="s">
        <v>28</v>
      </c>
      <c r="E117" s="13">
        <v>15000000</v>
      </c>
      <c r="F117" s="12" t="s">
        <v>27</v>
      </c>
      <c r="G117" s="14">
        <v>44494</v>
      </c>
      <c r="H117" s="12"/>
      <c r="I117" s="12"/>
      <c r="J117" s="13"/>
      <c r="K117" s="26"/>
      <c r="L117" s="12"/>
      <c r="M117" s="12"/>
      <c r="N117" s="13">
        <v>15000000</v>
      </c>
      <c r="O117" s="8"/>
    </row>
    <row r="118" spans="1:15" s="61" customFormat="1" ht="67.5" customHeight="1" x14ac:dyDescent="0.25">
      <c r="A118" s="60"/>
      <c r="B118" s="17" t="s">
        <v>26</v>
      </c>
      <c r="C118" s="17" t="s">
        <v>39</v>
      </c>
      <c r="D118" s="17" t="s">
        <v>28</v>
      </c>
      <c r="E118" s="18"/>
      <c r="F118" s="17" t="s">
        <v>27</v>
      </c>
      <c r="G118" s="19">
        <v>44494</v>
      </c>
      <c r="H118" s="17"/>
      <c r="I118" s="17"/>
      <c r="J118" s="18">
        <v>441176.47</v>
      </c>
      <c r="K118" s="27">
        <v>44585</v>
      </c>
      <c r="L118" s="17"/>
      <c r="M118" s="17"/>
      <c r="N118" s="18">
        <f t="shared" ref="N118" si="65">N117-J118</f>
        <v>14558823.529999999</v>
      </c>
      <c r="O118" s="17"/>
    </row>
    <row r="119" spans="1:15" s="61" customFormat="1" ht="67.5" customHeight="1" x14ac:dyDescent="0.25">
      <c r="A119" s="60"/>
      <c r="B119" s="17" t="s">
        <v>26</v>
      </c>
      <c r="C119" s="17" t="s">
        <v>39</v>
      </c>
      <c r="D119" s="17" t="s">
        <v>28</v>
      </c>
      <c r="E119" s="18"/>
      <c r="F119" s="17" t="s">
        <v>27</v>
      </c>
      <c r="G119" s="19">
        <v>44494</v>
      </c>
      <c r="H119" s="17"/>
      <c r="I119" s="17"/>
      <c r="J119" s="18">
        <v>441176.47</v>
      </c>
      <c r="K119" s="27">
        <v>44614</v>
      </c>
      <c r="L119" s="17"/>
      <c r="M119" s="17"/>
      <c r="N119" s="18">
        <f t="shared" ref="N119" si="66">N118-J119</f>
        <v>14117647.059999999</v>
      </c>
      <c r="O119" s="17"/>
    </row>
    <row r="120" spans="1:15" s="61" customFormat="1" ht="67.5" customHeight="1" x14ac:dyDescent="0.25">
      <c r="A120" s="60"/>
      <c r="B120" s="17" t="s">
        <v>26</v>
      </c>
      <c r="C120" s="17" t="s">
        <v>39</v>
      </c>
      <c r="D120" s="17" t="s">
        <v>28</v>
      </c>
      <c r="E120" s="18"/>
      <c r="F120" s="17" t="s">
        <v>27</v>
      </c>
      <c r="G120" s="19">
        <v>44494</v>
      </c>
      <c r="H120" s="17"/>
      <c r="I120" s="17"/>
      <c r="J120" s="18">
        <v>441176.47</v>
      </c>
      <c r="K120" s="27">
        <v>44643</v>
      </c>
      <c r="L120" s="17"/>
      <c r="M120" s="17"/>
      <c r="N120" s="18">
        <f t="shared" ref="N120" si="67">N119-J120</f>
        <v>13676470.589999998</v>
      </c>
      <c r="O120" s="17"/>
    </row>
    <row r="121" spans="1:15" s="61" customFormat="1" ht="67.5" customHeight="1" x14ac:dyDescent="0.25">
      <c r="A121" s="60"/>
      <c r="B121" s="17" t="s">
        <v>26</v>
      </c>
      <c r="C121" s="17" t="s">
        <v>39</v>
      </c>
      <c r="D121" s="17" t="s">
        <v>28</v>
      </c>
      <c r="E121" s="18"/>
      <c r="F121" s="17" t="s">
        <v>27</v>
      </c>
      <c r="G121" s="19">
        <v>44494</v>
      </c>
      <c r="H121" s="17"/>
      <c r="I121" s="17"/>
      <c r="J121" s="18">
        <v>441176.47</v>
      </c>
      <c r="K121" s="27">
        <v>44676</v>
      </c>
      <c r="L121" s="17"/>
      <c r="M121" s="17"/>
      <c r="N121" s="18">
        <f t="shared" ref="N121" si="68">N120-J121</f>
        <v>13235294.119999997</v>
      </c>
      <c r="O121" s="17"/>
    </row>
    <row r="122" spans="1:15" s="61" customFormat="1" ht="67.5" customHeight="1" x14ac:dyDescent="0.25">
      <c r="A122" s="60"/>
      <c r="B122" s="17" t="s">
        <v>26</v>
      </c>
      <c r="C122" s="17" t="s">
        <v>39</v>
      </c>
      <c r="D122" s="17" t="s">
        <v>28</v>
      </c>
      <c r="E122" s="18"/>
      <c r="F122" s="17" t="s">
        <v>27</v>
      </c>
      <c r="G122" s="19">
        <v>44494</v>
      </c>
      <c r="H122" s="17"/>
      <c r="I122" s="17"/>
      <c r="J122" s="18">
        <v>441176.47</v>
      </c>
      <c r="K122" s="27">
        <v>44705</v>
      </c>
      <c r="L122" s="17"/>
      <c r="M122" s="17"/>
      <c r="N122" s="18">
        <f t="shared" ref="N122" si="69">N121-J122</f>
        <v>12794117.649999997</v>
      </c>
      <c r="O122" s="17"/>
    </row>
    <row r="123" spans="1:15" s="61" customFormat="1" ht="67.5" customHeight="1" x14ac:dyDescent="0.25">
      <c r="A123" s="60"/>
      <c r="B123" s="17" t="s">
        <v>26</v>
      </c>
      <c r="C123" s="17" t="s">
        <v>39</v>
      </c>
      <c r="D123" s="17" t="s">
        <v>28</v>
      </c>
      <c r="E123" s="18"/>
      <c r="F123" s="17" t="s">
        <v>27</v>
      </c>
      <c r="G123" s="19">
        <v>44494</v>
      </c>
      <c r="H123" s="17"/>
      <c r="I123" s="17"/>
      <c r="J123" s="18">
        <v>441176.47</v>
      </c>
      <c r="K123" s="27">
        <v>44736</v>
      </c>
      <c r="L123" s="17"/>
      <c r="M123" s="17"/>
      <c r="N123" s="18">
        <f t="shared" ref="N123" si="70">N122-J123</f>
        <v>12352941.179999996</v>
      </c>
      <c r="O123" s="17"/>
    </row>
    <row r="124" spans="1:15" s="61" customFormat="1" ht="67.5" customHeight="1" x14ac:dyDescent="0.25">
      <c r="A124" s="60"/>
      <c r="B124" s="17" t="s">
        <v>26</v>
      </c>
      <c r="C124" s="17" t="s">
        <v>39</v>
      </c>
      <c r="D124" s="17" t="s">
        <v>28</v>
      </c>
      <c r="E124" s="18"/>
      <c r="F124" s="17" t="s">
        <v>27</v>
      </c>
      <c r="G124" s="19">
        <v>44494</v>
      </c>
      <c r="H124" s="17"/>
      <c r="I124" s="17"/>
      <c r="J124" s="18">
        <v>441176.47</v>
      </c>
      <c r="K124" s="27">
        <v>44767</v>
      </c>
      <c r="L124" s="17"/>
      <c r="M124" s="17"/>
      <c r="N124" s="18">
        <f t="shared" ref="N124" si="71">N123-J124</f>
        <v>11911764.709999995</v>
      </c>
      <c r="O124" s="17"/>
    </row>
    <row r="125" spans="1:15" s="61" customFormat="1" ht="67.5" customHeight="1" x14ac:dyDescent="0.25">
      <c r="A125" s="60"/>
      <c r="B125" s="17" t="s">
        <v>26</v>
      </c>
      <c r="C125" s="17" t="s">
        <v>39</v>
      </c>
      <c r="D125" s="17" t="s">
        <v>28</v>
      </c>
      <c r="E125" s="18"/>
      <c r="F125" s="17" t="s">
        <v>27</v>
      </c>
      <c r="G125" s="19">
        <v>44494</v>
      </c>
      <c r="H125" s="17"/>
      <c r="I125" s="17"/>
      <c r="J125" s="18">
        <v>441176.47</v>
      </c>
      <c r="K125" s="27">
        <v>44798</v>
      </c>
      <c r="L125" s="17"/>
      <c r="M125" s="17"/>
      <c r="N125" s="18">
        <f t="shared" ref="N125" si="72">N124-J125</f>
        <v>11470588.239999995</v>
      </c>
      <c r="O125" s="17"/>
    </row>
    <row r="126" spans="1:15" s="61" customFormat="1" ht="67.5" customHeight="1" x14ac:dyDescent="0.25">
      <c r="A126" s="60"/>
      <c r="B126" s="17" t="s">
        <v>26</v>
      </c>
      <c r="C126" s="17" t="s">
        <v>39</v>
      </c>
      <c r="D126" s="17" t="s">
        <v>28</v>
      </c>
      <c r="E126" s="18"/>
      <c r="F126" s="17" t="s">
        <v>27</v>
      </c>
      <c r="G126" s="19">
        <v>44494</v>
      </c>
      <c r="H126" s="17"/>
      <c r="I126" s="17"/>
      <c r="J126" s="18">
        <v>441176.47</v>
      </c>
      <c r="K126" s="27">
        <v>44826</v>
      </c>
      <c r="L126" s="17"/>
      <c r="M126" s="17"/>
      <c r="N126" s="18">
        <f t="shared" ref="N126" si="73">N125-J126</f>
        <v>11029411.769999994</v>
      </c>
      <c r="O126" s="17"/>
    </row>
    <row r="127" spans="1:15" s="61" customFormat="1" ht="67.5" customHeight="1" x14ac:dyDescent="0.25">
      <c r="A127" s="60"/>
      <c r="B127" s="17" t="s">
        <v>26</v>
      </c>
      <c r="C127" s="17" t="s">
        <v>39</v>
      </c>
      <c r="D127" s="17" t="s">
        <v>28</v>
      </c>
      <c r="E127" s="18"/>
      <c r="F127" s="17" t="s">
        <v>27</v>
      </c>
      <c r="G127" s="19">
        <v>44494</v>
      </c>
      <c r="H127" s="17"/>
      <c r="I127" s="17"/>
      <c r="J127" s="18">
        <v>441176.47</v>
      </c>
      <c r="K127" s="27">
        <v>44855</v>
      </c>
      <c r="L127" s="17"/>
      <c r="M127" s="17"/>
      <c r="N127" s="18">
        <f t="shared" ref="N127" si="74">N126-J127</f>
        <v>10588235.299999993</v>
      </c>
      <c r="O127" s="17"/>
    </row>
    <row r="128" spans="1:15" s="61" customFormat="1" ht="67.5" customHeight="1" x14ac:dyDescent="0.25">
      <c r="A128" s="60"/>
      <c r="B128" s="17" t="s">
        <v>26</v>
      </c>
      <c r="C128" s="17" t="s">
        <v>39</v>
      </c>
      <c r="D128" s="17" t="s">
        <v>28</v>
      </c>
      <c r="E128" s="18"/>
      <c r="F128" s="17" t="s">
        <v>27</v>
      </c>
      <c r="G128" s="19">
        <v>44494</v>
      </c>
      <c r="H128" s="17"/>
      <c r="I128" s="17"/>
      <c r="J128" s="18">
        <v>441176.47</v>
      </c>
      <c r="K128" s="27">
        <v>44881</v>
      </c>
      <c r="L128" s="17"/>
      <c r="M128" s="17"/>
      <c r="N128" s="18">
        <f t="shared" ref="N128" si="75">N127-J128</f>
        <v>10147058.829999993</v>
      </c>
      <c r="O128" s="17"/>
    </row>
    <row r="129" spans="1:15" s="61" customFormat="1" ht="67.5" customHeight="1" x14ac:dyDescent="0.25">
      <c r="A129" s="60"/>
      <c r="B129" s="17" t="s">
        <v>26</v>
      </c>
      <c r="C129" s="17" t="s">
        <v>39</v>
      </c>
      <c r="D129" s="17" t="s">
        <v>28</v>
      </c>
      <c r="E129" s="18"/>
      <c r="F129" s="17" t="s">
        <v>27</v>
      </c>
      <c r="G129" s="19">
        <v>44494</v>
      </c>
      <c r="H129" s="17"/>
      <c r="I129" s="17"/>
      <c r="J129" s="18">
        <v>441176.47</v>
      </c>
      <c r="K129" s="27">
        <v>44918</v>
      </c>
      <c r="L129" s="17"/>
      <c r="M129" s="17"/>
      <c r="N129" s="18">
        <f t="shared" ref="N129" si="76">N128-J129</f>
        <v>9705882.359999992</v>
      </c>
      <c r="O129" s="17"/>
    </row>
    <row r="130" spans="1:15" s="61" customFormat="1" ht="67.5" customHeight="1" x14ac:dyDescent="0.25">
      <c r="A130" s="60"/>
      <c r="B130" s="17" t="s">
        <v>26</v>
      </c>
      <c r="C130" s="17" t="s">
        <v>39</v>
      </c>
      <c r="D130" s="17" t="s">
        <v>28</v>
      </c>
      <c r="E130" s="18"/>
      <c r="F130" s="17" t="s">
        <v>27</v>
      </c>
      <c r="G130" s="19">
        <v>44494</v>
      </c>
      <c r="H130" s="17"/>
      <c r="I130" s="17"/>
      <c r="J130" s="18">
        <v>441176.47</v>
      </c>
      <c r="K130" s="27">
        <v>44951</v>
      </c>
      <c r="L130" s="17"/>
      <c r="M130" s="17"/>
      <c r="N130" s="18">
        <f t="shared" ref="N130" si="77">N129-J130</f>
        <v>9264705.8899999913</v>
      </c>
      <c r="O130" s="17"/>
    </row>
    <row r="131" spans="1:15" s="61" customFormat="1" ht="67.5" customHeight="1" x14ac:dyDescent="0.25">
      <c r="A131" s="60"/>
      <c r="B131" s="17" t="s">
        <v>26</v>
      </c>
      <c r="C131" s="17" t="s">
        <v>39</v>
      </c>
      <c r="D131" s="17" t="s">
        <v>28</v>
      </c>
      <c r="E131" s="18"/>
      <c r="F131" s="17" t="s">
        <v>27</v>
      </c>
      <c r="G131" s="19">
        <v>44494</v>
      </c>
      <c r="H131" s="17"/>
      <c r="I131" s="17"/>
      <c r="J131" s="18">
        <v>441176.47</v>
      </c>
      <c r="K131" s="27">
        <v>44973</v>
      </c>
      <c r="L131" s="17"/>
      <c r="M131" s="17"/>
      <c r="N131" s="18">
        <f t="shared" ref="N131" si="78">N130-J131</f>
        <v>8823529.4199999906</v>
      </c>
      <c r="O131" s="17"/>
    </row>
    <row r="132" spans="1:15" s="61" customFormat="1" ht="67.5" customHeight="1" x14ac:dyDescent="0.25">
      <c r="A132" s="60"/>
      <c r="B132" s="17" t="s">
        <v>26</v>
      </c>
      <c r="C132" s="17" t="s">
        <v>39</v>
      </c>
      <c r="D132" s="17" t="s">
        <v>28</v>
      </c>
      <c r="E132" s="18"/>
      <c r="F132" s="17" t="s">
        <v>27</v>
      </c>
      <c r="G132" s="19">
        <v>44494</v>
      </c>
      <c r="H132" s="17"/>
      <c r="I132" s="17"/>
      <c r="J132" s="18">
        <v>441176.47</v>
      </c>
      <c r="K132" s="27">
        <v>45001</v>
      </c>
      <c r="L132" s="17"/>
      <c r="M132" s="17"/>
      <c r="N132" s="18">
        <f t="shared" ref="N132" si="79">N131-J132</f>
        <v>8382352.9499999909</v>
      </c>
      <c r="O132" s="17"/>
    </row>
    <row r="133" spans="1:15" s="61" customFormat="1" ht="67.5" customHeight="1" x14ac:dyDescent="0.25">
      <c r="A133" s="60"/>
      <c r="B133" s="17" t="s">
        <v>26</v>
      </c>
      <c r="C133" s="17" t="s">
        <v>39</v>
      </c>
      <c r="D133" s="17" t="s">
        <v>28</v>
      </c>
      <c r="E133" s="18"/>
      <c r="F133" s="17" t="s">
        <v>27</v>
      </c>
      <c r="G133" s="19">
        <v>44494</v>
      </c>
      <c r="H133" s="17"/>
      <c r="I133" s="17"/>
      <c r="J133" s="18">
        <v>441176.47</v>
      </c>
      <c r="K133" s="27">
        <v>45030</v>
      </c>
      <c r="L133" s="17"/>
      <c r="M133" s="17"/>
      <c r="N133" s="18">
        <f t="shared" ref="N133" si="80">N132-J133</f>
        <v>7941176.4799999911</v>
      </c>
      <c r="O133" s="17"/>
    </row>
    <row r="134" spans="1:15" s="61" customFormat="1" ht="67.5" customHeight="1" x14ac:dyDescent="0.25">
      <c r="A134" s="60"/>
      <c r="B134" s="17" t="s">
        <v>26</v>
      </c>
      <c r="C134" s="17" t="s">
        <v>39</v>
      </c>
      <c r="D134" s="17" t="s">
        <v>28</v>
      </c>
      <c r="E134" s="18"/>
      <c r="F134" s="17" t="s">
        <v>27</v>
      </c>
      <c r="G134" s="19">
        <v>44494</v>
      </c>
      <c r="H134" s="17"/>
      <c r="I134" s="17"/>
      <c r="J134" s="18">
        <v>441176.47</v>
      </c>
      <c r="K134" s="27">
        <v>45062</v>
      </c>
      <c r="L134" s="17"/>
      <c r="M134" s="17"/>
      <c r="N134" s="18">
        <f t="shared" ref="N134" si="81">N133-J134</f>
        <v>7500000.0099999914</v>
      </c>
      <c r="O134" s="17"/>
    </row>
    <row r="135" spans="1:15" s="61" customFormat="1" ht="67.5" customHeight="1" x14ac:dyDescent="0.25">
      <c r="A135" s="60"/>
      <c r="B135" s="17" t="s">
        <v>26</v>
      </c>
      <c r="C135" s="17" t="s">
        <v>39</v>
      </c>
      <c r="D135" s="17" t="s">
        <v>28</v>
      </c>
      <c r="E135" s="18"/>
      <c r="F135" s="17" t="s">
        <v>27</v>
      </c>
      <c r="G135" s="19">
        <v>44494</v>
      </c>
      <c r="H135" s="17"/>
      <c r="I135" s="17"/>
      <c r="J135" s="18">
        <v>441176.47</v>
      </c>
      <c r="K135" s="27">
        <v>45090</v>
      </c>
      <c r="L135" s="17"/>
      <c r="M135" s="17"/>
      <c r="N135" s="18">
        <f t="shared" ref="N135" si="82">N134-J135</f>
        <v>7058823.5399999917</v>
      </c>
      <c r="O135" s="17"/>
    </row>
    <row r="136" spans="1:15" s="61" customFormat="1" ht="67.5" customHeight="1" x14ac:dyDescent="0.25">
      <c r="A136" s="60"/>
      <c r="B136" s="17" t="s">
        <v>26</v>
      </c>
      <c r="C136" s="17" t="s">
        <v>39</v>
      </c>
      <c r="D136" s="17" t="s">
        <v>28</v>
      </c>
      <c r="E136" s="18"/>
      <c r="F136" s="17" t="s">
        <v>27</v>
      </c>
      <c r="G136" s="19">
        <v>44494</v>
      </c>
      <c r="H136" s="17"/>
      <c r="I136" s="17"/>
      <c r="J136" s="18">
        <v>441176.47</v>
      </c>
      <c r="K136" s="27">
        <v>45117</v>
      </c>
      <c r="L136" s="17"/>
      <c r="M136" s="17"/>
      <c r="N136" s="18">
        <f t="shared" ref="N136" si="83">N135-J136</f>
        <v>6617647.0699999919</v>
      </c>
      <c r="O136" s="17"/>
    </row>
    <row r="137" spans="1:15" s="61" customFormat="1" ht="67.5" customHeight="1" x14ac:dyDescent="0.25">
      <c r="A137" s="60"/>
      <c r="B137" s="17" t="s">
        <v>26</v>
      </c>
      <c r="C137" s="17" t="s">
        <v>39</v>
      </c>
      <c r="D137" s="17" t="s">
        <v>28</v>
      </c>
      <c r="E137" s="18"/>
      <c r="F137" s="17" t="s">
        <v>27</v>
      </c>
      <c r="G137" s="19">
        <v>44494</v>
      </c>
      <c r="H137" s="17"/>
      <c r="I137" s="17"/>
      <c r="J137" s="18">
        <v>441176.47</v>
      </c>
      <c r="K137" s="27">
        <v>45146</v>
      </c>
      <c r="L137" s="17"/>
      <c r="M137" s="17"/>
      <c r="N137" s="18">
        <f t="shared" ref="N137:N138" si="84">N136-J137</f>
        <v>6176470.5999999922</v>
      </c>
      <c r="O137" s="17"/>
    </row>
    <row r="138" spans="1:15" s="61" customFormat="1" ht="51" x14ac:dyDescent="0.25">
      <c r="A138" s="60"/>
      <c r="B138" s="17" t="s">
        <v>26</v>
      </c>
      <c r="C138" s="17" t="s">
        <v>39</v>
      </c>
      <c r="D138" s="17" t="s">
        <v>28</v>
      </c>
      <c r="E138" s="18"/>
      <c r="F138" s="17" t="s">
        <v>27</v>
      </c>
      <c r="G138" s="19">
        <v>44494</v>
      </c>
      <c r="H138" s="17"/>
      <c r="I138" s="17"/>
      <c r="J138" s="18">
        <v>441176.47</v>
      </c>
      <c r="K138" s="27">
        <v>45177</v>
      </c>
      <c r="L138" s="17"/>
      <c r="M138" s="17"/>
      <c r="N138" s="18">
        <f t="shared" si="84"/>
        <v>5735294.1299999924</v>
      </c>
      <c r="O138" s="17"/>
    </row>
    <row r="139" spans="1:15" s="61" customFormat="1" ht="51" x14ac:dyDescent="0.25">
      <c r="A139" s="60"/>
      <c r="B139" s="17" t="s">
        <v>26</v>
      </c>
      <c r="C139" s="17" t="s">
        <v>39</v>
      </c>
      <c r="D139" s="17" t="s">
        <v>28</v>
      </c>
      <c r="E139" s="18"/>
      <c r="F139" s="17" t="s">
        <v>27</v>
      </c>
      <c r="G139" s="19">
        <v>44494</v>
      </c>
      <c r="H139" s="17"/>
      <c r="I139" s="17"/>
      <c r="J139" s="18">
        <v>441176.47</v>
      </c>
      <c r="K139" s="27">
        <v>45205</v>
      </c>
      <c r="L139" s="17"/>
      <c r="M139" s="17"/>
      <c r="N139" s="18">
        <f t="shared" ref="N139" si="85">N138-J139</f>
        <v>5294117.6599999927</v>
      </c>
      <c r="O139" s="17"/>
    </row>
    <row r="140" spans="1:15" s="61" customFormat="1" ht="51" x14ac:dyDescent="0.25">
      <c r="A140" s="60"/>
      <c r="B140" s="17" t="s">
        <v>26</v>
      </c>
      <c r="C140" s="17" t="s">
        <v>39</v>
      </c>
      <c r="D140" s="17" t="s">
        <v>28</v>
      </c>
      <c r="E140" s="18"/>
      <c r="F140" s="17" t="s">
        <v>27</v>
      </c>
      <c r="G140" s="19">
        <v>44494</v>
      </c>
      <c r="H140" s="17"/>
      <c r="I140" s="17"/>
      <c r="J140" s="18">
        <v>441176.47</v>
      </c>
      <c r="K140" s="27">
        <v>45237</v>
      </c>
      <c r="L140" s="17"/>
      <c r="M140" s="17"/>
      <c r="N140" s="18">
        <f t="shared" ref="N140" si="86">N139-J140</f>
        <v>4852941.189999993</v>
      </c>
      <c r="O140" s="17"/>
    </row>
    <row r="141" spans="1:15" s="61" customFormat="1" ht="51" x14ac:dyDescent="0.25">
      <c r="A141" s="60"/>
      <c r="B141" s="17" t="s">
        <v>26</v>
      </c>
      <c r="C141" s="17" t="s">
        <v>39</v>
      </c>
      <c r="D141" s="17" t="s">
        <v>28</v>
      </c>
      <c r="E141" s="18"/>
      <c r="F141" s="17" t="s">
        <v>27</v>
      </c>
      <c r="G141" s="19">
        <v>44494</v>
      </c>
      <c r="H141" s="17"/>
      <c r="I141" s="17"/>
      <c r="J141" s="18">
        <v>441176.47</v>
      </c>
      <c r="K141" s="27">
        <v>45264</v>
      </c>
      <c r="L141" s="17"/>
      <c r="M141" s="17"/>
      <c r="N141" s="18">
        <f t="shared" ref="N141:N146" si="87">N140-J141</f>
        <v>4411764.7199999932</v>
      </c>
      <c r="O141" s="17"/>
    </row>
    <row r="142" spans="1:15" s="61" customFormat="1" ht="64.5" customHeight="1" x14ac:dyDescent="0.25">
      <c r="A142" s="60"/>
      <c r="B142" s="17" t="s">
        <v>26</v>
      </c>
      <c r="C142" s="17" t="s">
        <v>39</v>
      </c>
      <c r="D142" s="17" t="s">
        <v>28</v>
      </c>
      <c r="E142" s="18"/>
      <c r="F142" s="17" t="s">
        <v>27</v>
      </c>
      <c r="G142" s="19">
        <v>44494</v>
      </c>
      <c r="H142" s="17"/>
      <c r="I142" s="17"/>
      <c r="J142" s="18">
        <v>441176.47</v>
      </c>
      <c r="K142" s="27">
        <v>45306</v>
      </c>
      <c r="L142" s="17"/>
      <c r="M142" s="17"/>
      <c r="N142" s="18">
        <f t="shared" si="87"/>
        <v>3970588.2499999935</v>
      </c>
      <c r="O142" s="17"/>
    </row>
    <row r="143" spans="1:15" s="61" customFormat="1" ht="51" x14ac:dyDescent="0.25">
      <c r="A143" s="60"/>
      <c r="B143" s="17" t="s">
        <v>26</v>
      </c>
      <c r="C143" s="17" t="s">
        <v>39</v>
      </c>
      <c r="D143" s="17" t="s">
        <v>28</v>
      </c>
      <c r="E143" s="18"/>
      <c r="F143" s="17" t="s">
        <v>27</v>
      </c>
      <c r="G143" s="19">
        <v>44494</v>
      </c>
      <c r="H143" s="17"/>
      <c r="I143" s="17"/>
      <c r="J143" s="18">
        <v>441176.47</v>
      </c>
      <c r="K143" s="27">
        <v>45335</v>
      </c>
      <c r="L143" s="17"/>
      <c r="M143" s="17"/>
      <c r="N143" s="18">
        <f t="shared" si="87"/>
        <v>3529411.7799999937</v>
      </c>
      <c r="O143" s="17"/>
    </row>
    <row r="144" spans="1:15" s="61" customFormat="1" ht="51" x14ac:dyDescent="0.25">
      <c r="A144" s="60"/>
      <c r="B144" s="17" t="s">
        <v>26</v>
      </c>
      <c r="C144" s="17" t="s">
        <v>39</v>
      </c>
      <c r="D144" s="17" t="s">
        <v>28</v>
      </c>
      <c r="E144" s="18"/>
      <c r="F144" s="17" t="s">
        <v>27</v>
      </c>
      <c r="G144" s="19">
        <v>44494</v>
      </c>
      <c r="H144" s="17"/>
      <c r="I144" s="17"/>
      <c r="J144" s="18">
        <v>441176.47</v>
      </c>
      <c r="K144" s="27">
        <v>45362</v>
      </c>
      <c r="L144" s="17"/>
      <c r="M144" s="17"/>
      <c r="N144" s="18">
        <f t="shared" si="87"/>
        <v>3088235.309999994</v>
      </c>
      <c r="O144" s="17"/>
    </row>
    <row r="145" spans="1:15" s="61" customFormat="1" ht="51" x14ac:dyDescent="0.25">
      <c r="A145" s="60"/>
      <c r="B145" s="17" t="s">
        <v>26</v>
      </c>
      <c r="C145" s="17" t="s">
        <v>39</v>
      </c>
      <c r="D145" s="17" t="s">
        <v>28</v>
      </c>
      <c r="E145" s="18"/>
      <c r="F145" s="17" t="s">
        <v>27</v>
      </c>
      <c r="G145" s="19">
        <v>44494</v>
      </c>
      <c r="H145" s="17"/>
      <c r="I145" s="17"/>
      <c r="J145" s="18">
        <v>441176.47</v>
      </c>
      <c r="K145" s="27">
        <v>45392</v>
      </c>
      <c r="L145" s="17"/>
      <c r="M145" s="17"/>
      <c r="N145" s="18">
        <f t="shared" si="87"/>
        <v>2647058.8399999943</v>
      </c>
      <c r="O145" s="17"/>
    </row>
    <row r="146" spans="1:15" s="61" customFormat="1" ht="51" x14ac:dyDescent="0.25">
      <c r="A146" s="60"/>
      <c r="B146" s="17" t="s">
        <v>26</v>
      </c>
      <c r="C146" s="17" t="s">
        <v>39</v>
      </c>
      <c r="D146" s="17" t="s">
        <v>28</v>
      </c>
      <c r="E146" s="18"/>
      <c r="F146" s="17" t="s">
        <v>27</v>
      </c>
      <c r="G146" s="19">
        <v>44494</v>
      </c>
      <c r="H146" s="17"/>
      <c r="I146" s="17"/>
      <c r="J146" s="18">
        <v>441176.47</v>
      </c>
      <c r="K146" s="27">
        <v>45418</v>
      </c>
      <c r="L146" s="17"/>
      <c r="M146" s="17"/>
      <c r="N146" s="18">
        <f t="shared" si="87"/>
        <v>2205882.3699999945</v>
      </c>
      <c r="O146" s="17"/>
    </row>
    <row r="147" spans="1:15" s="61" customFormat="1" ht="51" x14ac:dyDescent="0.25">
      <c r="A147" s="60"/>
      <c r="B147" s="17" t="s">
        <v>26</v>
      </c>
      <c r="C147" s="17" t="s">
        <v>39</v>
      </c>
      <c r="D147" s="17" t="s">
        <v>28</v>
      </c>
      <c r="E147" s="18"/>
      <c r="F147" s="17" t="s">
        <v>27</v>
      </c>
      <c r="G147" s="19">
        <v>44494</v>
      </c>
      <c r="H147" s="17"/>
      <c r="I147" s="17"/>
      <c r="J147" s="18">
        <v>441176.47</v>
      </c>
      <c r="K147" s="27">
        <v>45454</v>
      </c>
      <c r="L147" s="17"/>
      <c r="M147" s="17"/>
      <c r="N147" s="18">
        <f t="shared" ref="N147" si="88">N146-J147</f>
        <v>1764705.8999999946</v>
      </c>
      <c r="O147" s="17"/>
    </row>
    <row r="148" spans="1:15" s="61" customFormat="1" ht="51" x14ac:dyDescent="0.25">
      <c r="A148" s="60"/>
      <c r="B148" s="17" t="s">
        <v>26</v>
      </c>
      <c r="C148" s="17" t="s">
        <v>39</v>
      </c>
      <c r="D148" s="17" t="s">
        <v>28</v>
      </c>
      <c r="E148" s="18"/>
      <c r="F148" s="17" t="s">
        <v>27</v>
      </c>
      <c r="G148" s="19">
        <v>44494</v>
      </c>
      <c r="H148" s="17"/>
      <c r="I148" s="17"/>
      <c r="J148" s="18">
        <v>441176.47</v>
      </c>
      <c r="K148" s="27">
        <v>45489</v>
      </c>
      <c r="L148" s="17"/>
      <c r="M148" s="17"/>
      <c r="N148" s="18">
        <f t="shared" ref="N148" si="89">N147-J148</f>
        <v>1323529.4299999946</v>
      </c>
      <c r="O148" s="17"/>
    </row>
    <row r="149" spans="1:15" s="61" customFormat="1" ht="51" x14ac:dyDescent="0.25">
      <c r="A149" s="60"/>
      <c r="B149" s="17" t="s">
        <v>26</v>
      </c>
      <c r="C149" s="17" t="s">
        <v>39</v>
      </c>
      <c r="D149" s="17" t="s">
        <v>28</v>
      </c>
      <c r="E149" s="18"/>
      <c r="F149" s="17" t="s">
        <v>27</v>
      </c>
      <c r="G149" s="19">
        <v>44494</v>
      </c>
      <c r="H149" s="17"/>
      <c r="I149" s="17"/>
      <c r="J149" s="18">
        <v>441176.47</v>
      </c>
      <c r="K149" s="27">
        <v>45509</v>
      </c>
      <c r="L149" s="17"/>
      <c r="M149" s="17"/>
      <c r="N149" s="18">
        <f t="shared" ref="N149" si="90">N148-J149</f>
        <v>882352.95999999461</v>
      </c>
      <c r="O149" s="17"/>
    </row>
    <row r="150" spans="1:15" s="61" customFormat="1" ht="51" x14ac:dyDescent="0.25">
      <c r="A150" s="60"/>
      <c r="B150" s="17" t="s">
        <v>26</v>
      </c>
      <c r="C150" s="17" t="s">
        <v>39</v>
      </c>
      <c r="D150" s="17" t="s">
        <v>28</v>
      </c>
      <c r="E150" s="18"/>
      <c r="F150" s="17" t="s">
        <v>27</v>
      </c>
      <c r="G150" s="19">
        <v>44494</v>
      </c>
      <c r="H150" s="17"/>
      <c r="I150" s="17"/>
      <c r="J150" s="18">
        <v>441176.47</v>
      </c>
      <c r="K150" s="27">
        <v>45545</v>
      </c>
      <c r="L150" s="17"/>
      <c r="M150" s="17"/>
      <c r="N150" s="18">
        <f t="shared" ref="N150" si="91">N149-J150</f>
        <v>441176.48999999464</v>
      </c>
      <c r="O150" s="17"/>
    </row>
    <row r="151" spans="1:15" s="61" customFormat="1" ht="51" x14ac:dyDescent="0.25">
      <c r="A151" s="60"/>
      <c r="B151" s="17" t="s">
        <v>26</v>
      </c>
      <c r="C151" s="17" t="s">
        <v>39</v>
      </c>
      <c r="D151" s="17" t="s">
        <v>28</v>
      </c>
      <c r="E151" s="18"/>
      <c r="F151" s="17" t="s">
        <v>27</v>
      </c>
      <c r="G151" s="19">
        <v>44494</v>
      </c>
      <c r="H151" s="17"/>
      <c r="I151" s="17"/>
      <c r="J151" s="18">
        <v>441176.49</v>
      </c>
      <c r="K151" s="27">
        <v>45574</v>
      </c>
      <c r="L151" s="17"/>
      <c r="M151" s="17"/>
      <c r="N151" s="18">
        <f t="shared" ref="N151" si="92">N150-J151</f>
        <v>-5.3551048040390015E-9</v>
      </c>
      <c r="O151" s="17"/>
    </row>
    <row r="152" spans="1:15" s="61" customFormat="1" ht="51" x14ac:dyDescent="0.25">
      <c r="A152" s="59">
        <v>3</v>
      </c>
      <c r="B152" s="12" t="s">
        <v>26</v>
      </c>
      <c r="C152" s="12" t="s">
        <v>37</v>
      </c>
      <c r="D152" s="12" t="s">
        <v>28</v>
      </c>
      <c r="E152" s="13">
        <v>15000000</v>
      </c>
      <c r="F152" s="12" t="s">
        <v>27</v>
      </c>
      <c r="G152" s="14">
        <v>44911</v>
      </c>
      <c r="H152" s="12"/>
      <c r="I152" s="12"/>
      <c r="J152" s="13"/>
      <c r="K152" s="26"/>
      <c r="L152" s="12"/>
      <c r="M152" s="12"/>
      <c r="N152" s="13">
        <v>15000000</v>
      </c>
      <c r="O152" s="17"/>
    </row>
    <row r="153" spans="1:15" s="61" customFormat="1" ht="51" x14ac:dyDescent="0.25">
      <c r="A153" s="60"/>
      <c r="B153" s="17" t="s">
        <v>26</v>
      </c>
      <c r="C153" s="17" t="s">
        <v>37</v>
      </c>
      <c r="D153" s="17" t="s">
        <v>28</v>
      </c>
      <c r="E153" s="18"/>
      <c r="F153" s="17" t="s">
        <v>27</v>
      </c>
      <c r="G153" s="19">
        <v>44911</v>
      </c>
      <c r="H153" s="17"/>
      <c r="I153" s="17"/>
      <c r="J153" s="18">
        <v>428571.43</v>
      </c>
      <c r="K153" s="27">
        <v>44973</v>
      </c>
      <c r="L153" s="17"/>
      <c r="M153" s="17"/>
      <c r="N153" s="18">
        <f t="shared" ref="N153:N158" si="93">N152-J153</f>
        <v>14571428.57</v>
      </c>
      <c r="O153" s="17"/>
    </row>
    <row r="154" spans="1:15" s="61" customFormat="1" ht="51" x14ac:dyDescent="0.25">
      <c r="A154" s="60"/>
      <c r="B154" s="17" t="s">
        <v>26</v>
      </c>
      <c r="C154" s="17" t="s">
        <v>37</v>
      </c>
      <c r="D154" s="17" t="s">
        <v>28</v>
      </c>
      <c r="E154" s="18"/>
      <c r="F154" s="17" t="s">
        <v>27</v>
      </c>
      <c r="G154" s="19">
        <v>44911</v>
      </c>
      <c r="H154" s="17"/>
      <c r="I154" s="17"/>
      <c r="J154" s="18">
        <v>428571.43</v>
      </c>
      <c r="K154" s="27">
        <v>45001</v>
      </c>
      <c r="L154" s="17"/>
      <c r="M154" s="17"/>
      <c r="N154" s="18">
        <f t="shared" si="93"/>
        <v>14142857.140000001</v>
      </c>
      <c r="O154" s="17"/>
    </row>
    <row r="155" spans="1:15" s="61" customFormat="1" ht="51" x14ac:dyDescent="0.25">
      <c r="A155" s="60"/>
      <c r="B155" s="17" t="s">
        <v>26</v>
      </c>
      <c r="C155" s="17" t="s">
        <v>37</v>
      </c>
      <c r="D155" s="17" t="s">
        <v>28</v>
      </c>
      <c r="E155" s="18"/>
      <c r="F155" s="17" t="s">
        <v>27</v>
      </c>
      <c r="G155" s="19">
        <v>44911</v>
      </c>
      <c r="H155" s="17"/>
      <c r="I155" s="17"/>
      <c r="J155" s="18">
        <v>428571.43</v>
      </c>
      <c r="K155" s="27">
        <v>45030</v>
      </c>
      <c r="L155" s="17"/>
      <c r="M155" s="17"/>
      <c r="N155" s="18">
        <f t="shared" si="93"/>
        <v>13714285.710000001</v>
      </c>
      <c r="O155" s="17"/>
    </row>
    <row r="156" spans="1:15" s="61" customFormat="1" ht="51" x14ac:dyDescent="0.25">
      <c r="A156" s="60"/>
      <c r="B156" s="17" t="s">
        <v>26</v>
      </c>
      <c r="C156" s="17" t="s">
        <v>37</v>
      </c>
      <c r="D156" s="17" t="s">
        <v>28</v>
      </c>
      <c r="E156" s="18"/>
      <c r="F156" s="17" t="s">
        <v>27</v>
      </c>
      <c r="G156" s="19">
        <v>44911</v>
      </c>
      <c r="H156" s="17"/>
      <c r="I156" s="17"/>
      <c r="J156" s="18">
        <v>428571.43</v>
      </c>
      <c r="K156" s="27">
        <v>45062</v>
      </c>
      <c r="L156" s="17"/>
      <c r="M156" s="17"/>
      <c r="N156" s="18">
        <f t="shared" si="93"/>
        <v>13285714.280000001</v>
      </c>
      <c r="O156" s="17"/>
    </row>
    <row r="157" spans="1:15" s="61" customFormat="1" ht="51" x14ac:dyDescent="0.25">
      <c r="A157" s="60"/>
      <c r="B157" s="17" t="s">
        <v>26</v>
      </c>
      <c r="C157" s="17" t="s">
        <v>37</v>
      </c>
      <c r="D157" s="17" t="s">
        <v>28</v>
      </c>
      <c r="E157" s="18"/>
      <c r="F157" s="17" t="s">
        <v>27</v>
      </c>
      <c r="G157" s="19">
        <v>44911</v>
      </c>
      <c r="H157" s="17"/>
      <c r="I157" s="17"/>
      <c r="J157" s="18">
        <v>428571.43</v>
      </c>
      <c r="K157" s="27">
        <v>45090</v>
      </c>
      <c r="L157" s="17"/>
      <c r="M157" s="17"/>
      <c r="N157" s="18">
        <f t="shared" si="93"/>
        <v>12857142.850000001</v>
      </c>
      <c r="O157" s="17"/>
    </row>
    <row r="158" spans="1:15" s="61" customFormat="1" ht="51" x14ac:dyDescent="0.25">
      <c r="A158" s="60"/>
      <c r="B158" s="17" t="s">
        <v>26</v>
      </c>
      <c r="C158" s="17" t="s">
        <v>37</v>
      </c>
      <c r="D158" s="17" t="s">
        <v>28</v>
      </c>
      <c r="E158" s="18"/>
      <c r="F158" s="17" t="s">
        <v>27</v>
      </c>
      <c r="G158" s="19">
        <v>44911</v>
      </c>
      <c r="H158" s="17"/>
      <c r="I158" s="17"/>
      <c r="J158" s="18">
        <v>428571.43</v>
      </c>
      <c r="K158" s="27">
        <v>45117</v>
      </c>
      <c r="L158" s="17"/>
      <c r="M158" s="17"/>
      <c r="N158" s="18">
        <f t="shared" si="93"/>
        <v>12428571.420000002</v>
      </c>
      <c r="O158" s="17"/>
    </row>
    <row r="159" spans="1:15" s="61" customFormat="1" ht="51" x14ac:dyDescent="0.25">
      <c r="A159" s="60"/>
      <c r="B159" s="17" t="s">
        <v>26</v>
      </c>
      <c r="C159" s="17" t="s">
        <v>37</v>
      </c>
      <c r="D159" s="17" t="s">
        <v>28</v>
      </c>
      <c r="E159" s="18"/>
      <c r="F159" s="17" t="s">
        <v>27</v>
      </c>
      <c r="G159" s="19">
        <v>44911</v>
      </c>
      <c r="H159" s="17"/>
      <c r="I159" s="17"/>
      <c r="J159" s="18">
        <v>428571.43</v>
      </c>
      <c r="K159" s="27">
        <v>45146</v>
      </c>
      <c r="L159" s="17"/>
      <c r="M159" s="17"/>
      <c r="N159" s="18">
        <f t="shared" ref="N159:N160" si="94">N158-J159</f>
        <v>11999999.990000002</v>
      </c>
      <c r="O159" s="17"/>
    </row>
    <row r="160" spans="1:15" s="61" customFormat="1" ht="51" x14ac:dyDescent="0.25">
      <c r="A160" s="60"/>
      <c r="B160" s="17" t="s">
        <v>26</v>
      </c>
      <c r="C160" s="17" t="s">
        <v>37</v>
      </c>
      <c r="D160" s="17" t="s">
        <v>28</v>
      </c>
      <c r="E160" s="18"/>
      <c r="F160" s="17" t="s">
        <v>27</v>
      </c>
      <c r="G160" s="19">
        <v>44911</v>
      </c>
      <c r="H160" s="17"/>
      <c r="I160" s="17"/>
      <c r="J160" s="18">
        <v>428571.43</v>
      </c>
      <c r="K160" s="27">
        <v>45177</v>
      </c>
      <c r="L160" s="17"/>
      <c r="M160" s="17"/>
      <c r="N160" s="18">
        <f t="shared" si="94"/>
        <v>11571428.560000002</v>
      </c>
      <c r="O160" s="17"/>
    </row>
    <row r="161" spans="1:15" s="61" customFormat="1" ht="51" x14ac:dyDescent="0.25">
      <c r="A161" s="60"/>
      <c r="B161" s="17" t="s">
        <v>26</v>
      </c>
      <c r="C161" s="17" t="s">
        <v>37</v>
      </c>
      <c r="D161" s="17" t="s">
        <v>28</v>
      </c>
      <c r="E161" s="18"/>
      <c r="F161" s="17" t="s">
        <v>27</v>
      </c>
      <c r="G161" s="19">
        <v>44911</v>
      </c>
      <c r="H161" s="17"/>
      <c r="I161" s="17"/>
      <c r="J161" s="18">
        <v>428571.43</v>
      </c>
      <c r="K161" s="27">
        <v>45205</v>
      </c>
      <c r="L161" s="17"/>
      <c r="M161" s="17"/>
      <c r="N161" s="18">
        <f t="shared" ref="N161" si="95">N160-J161</f>
        <v>11142857.130000003</v>
      </c>
      <c r="O161" s="17"/>
    </row>
    <row r="162" spans="1:15" s="61" customFormat="1" ht="51" x14ac:dyDescent="0.25">
      <c r="A162" s="60"/>
      <c r="B162" s="17" t="s">
        <v>26</v>
      </c>
      <c r="C162" s="17" t="s">
        <v>37</v>
      </c>
      <c r="D162" s="17" t="s">
        <v>28</v>
      </c>
      <c r="E162" s="18"/>
      <c r="F162" s="17" t="s">
        <v>27</v>
      </c>
      <c r="G162" s="19">
        <v>44911</v>
      </c>
      <c r="H162" s="17"/>
      <c r="I162" s="17"/>
      <c r="J162" s="18">
        <v>428571.43</v>
      </c>
      <c r="K162" s="27">
        <v>45237</v>
      </c>
      <c r="L162" s="17"/>
      <c r="M162" s="17"/>
      <c r="N162" s="18">
        <f t="shared" ref="N162" si="96">N161-J162</f>
        <v>10714285.700000003</v>
      </c>
      <c r="O162" s="17"/>
    </row>
    <row r="163" spans="1:15" ht="51" x14ac:dyDescent="0.25">
      <c r="A163" s="60"/>
      <c r="B163" s="17" t="s">
        <v>26</v>
      </c>
      <c r="C163" s="17" t="s">
        <v>37</v>
      </c>
      <c r="D163" s="17" t="s">
        <v>28</v>
      </c>
      <c r="E163" s="18"/>
      <c r="F163" s="17" t="s">
        <v>27</v>
      </c>
      <c r="G163" s="19">
        <v>44911</v>
      </c>
      <c r="H163" s="17"/>
      <c r="I163" s="17"/>
      <c r="J163" s="18">
        <v>428571.43</v>
      </c>
      <c r="K163" s="27">
        <v>45264</v>
      </c>
      <c r="L163" s="17"/>
      <c r="M163" s="17"/>
      <c r="N163" s="18">
        <f t="shared" ref="N163" si="97">N162-J163</f>
        <v>10285714.270000003</v>
      </c>
      <c r="O163" s="8"/>
    </row>
    <row r="164" spans="1:15" ht="51" x14ac:dyDescent="0.25">
      <c r="A164" s="60"/>
      <c r="B164" s="17" t="s">
        <v>26</v>
      </c>
      <c r="C164" s="17" t="s">
        <v>37</v>
      </c>
      <c r="D164" s="17" t="s">
        <v>28</v>
      </c>
      <c r="E164" s="18"/>
      <c r="F164" s="17" t="s">
        <v>27</v>
      </c>
      <c r="G164" s="19">
        <v>44911</v>
      </c>
      <c r="H164" s="17"/>
      <c r="I164" s="17"/>
      <c r="J164" s="18">
        <v>428571.43</v>
      </c>
      <c r="K164" s="27">
        <v>45306</v>
      </c>
      <c r="L164" s="17"/>
      <c r="M164" s="17"/>
      <c r="N164" s="18">
        <f t="shared" ref="N164" si="98">N163-J164</f>
        <v>9857142.8400000036</v>
      </c>
      <c r="O164" s="8"/>
    </row>
    <row r="165" spans="1:15" ht="51" x14ac:dyDescent="0.25">
      <c r="A165" s="60"/>
      <c r="B165" s="17" t="s">
        <v>26</v>
      </c>
      <c r="C165" s="17" t="s">
        <v>37</v>
      </c>
      <c r="D165" s="17" t="s">
        <v>28</v>
      </c>
      <c r="E165" s="18"/>
      <c r="F165" s="17" t="s">
        <v>27</v>
      </c>
      <c r="G165" s="19">
        <v>44911</v>
      </c>
      <c r="H165" s="17"/>
      <c r="I165" s="17"/>
      <c r="J165" s="18">
        <v>428571.43</v>
      </c>
      <c r="K165" s="27">
        <v>45335</v>
      </c>
      <c r="L165" s="17"/>
      <c r="M165" s="17"/>
      <c r="N165" s="18">
        <f t="shared" ref="N165" si="99">N164-J165</f>
        <v>9428571.4100000039</v>
      </c>
      <c r="O165" s="8"/>
    </row>
    <row r="166" spans="1:15" ht="51" x14ac:dyDescent="0.25">
      <c r="A166" s="60"/>
      <c r="B166" s="17" t="s">
        <v>26</v>
      </c>
      <c r="C166" s="17" t="s">
        <v>37</v>
      </c>
      <c r="D166" s="17" t="s">
        <v>28</v>
      </c>
      <c r="E166" s="18"/>
      <c r="F166" s="17" t="s">
        <v>27</v>
      </c>
      <c r="G166" s="19">
        <v>44911</v>
      </c>
      <c r="H166" s="17"/>
      <c r="I166" s="17"/>
      <c r="J166" s="18">
        <v>428571.43</v>
      </c>
      <c r="K166" s="27">
        <v>45362</v>
      </c>
      <c r="L166" s="17"/>
      <c r="M166" s="17"/>
      <c r="N166" s="18">
        <f t="shared" ref="N166" si="100">N165-J166</f>
        <v>8999999.9800000042</v>
      </c>
      <c r="O166" s="8"/>
    </row>
    <row r="167" spans="1:15" ht="51" x14ac:dyDescent="0.25">
      <c r="A167" s="60"/>
      <c r="B167" s="17" t="s">
        <v>26</v>
      </c>
      <c r="C167" s="17" t="s">
        <v>37</v>
      </c>
      <c r="D167" s="17" t="s">
        <v>28</v>
      </c>
      <c r="E167" s="18"/>
      <c r="F167" s="17" t="s">
        <v>27</v>
      </c>
      <c r="G167" s="19">
        <v>44911</v>
      </c>
      <c r="H167" s="17"/>
      <c r="I167" s="17"/>
      <c r="J167" s="18">
        <v>428571.43</v>
      </c>
      <c r="K167" s="27">
        <v>45392</v>
      </c>
      <c r="L167" s="17"/>
      <c r="M167" s="17"/>
      <c r="N167" s="18">
        <f t="shared" ref="N167" si="101">N166-J167</f>
        <v>8571428.5500000045</v>
      </c>
      <c r="O167" s="8"/>
    </row>
    <row r="168" spans="1:15" ht="51" x14ac:dyDescent="0.25">
      <c r="A168" s="60"/>
      <c r="B168" s="17" t="s">
        <v>26</v>
      </c>
      <c r="C168" s="17" t="s">
        <v>37</v>
      </c>
      <c r="D168" s="17" t="s">
        <v>28</v>
      </c>
      <c r="E168" s="18"/>
      <c r="F168" s="17" t="s">
        <v>27</v>
      </c>
      <c r="G168" s="19">
        <v>44911</v>
      </c>
      <c r="H168" s="17"/>
      <c r="I168" s="17"/>
      <c r="J168" s="18">
        <v>428571.43</v>
      </c>
      <c r="K168" s="27">
        <v>45418</v>
      </c>
      <c r="L168" s="17"/>
      <c r="M168" s="17"/>
      <c r="N168" s="18">
        <f t="shared" ref="N168" si="102">N167-J168</f>
        <v>8142857.1200000048</v>
      </c>
      <c r="O168" s="8"/>
    </row>
    <row r="169" spans="1:15" ht="51" x14ac:dyDescent="0.25">
      <c r="A169" s="60"/>
      <c r="B169" s="17" t="s">
        <v>26</v>
      </c>
      <c r="C169" s="17" t="s">
        <v>37</v>
      </c>
      <c r="D169" s="17" t="s">
        <v>28</v>
      </c>
      <c r="E169" s="18"/>
      <c r="F169" s="17" t="s">
        <v>27</v>
      </c>
      <c r="G169" s="19">
        <v>44911</v>
      </c>
      <c r="H169" s="17"/>
      <c r="I169" s="17"/>
      <c r="J169" s="18">
        <v>428571.43</v>
      </c>
      <c r="K169" s="27">
        <v>45454</v>
      </c>
      <c r="L169" s="17"/>
      <c r="M169" s="17"/>
      <c r="N169" s="18">
        <f t="shared" ref="N169" si="103">N168-J169</f>
        <v>7714285.6900000051</v>
      </c>
      <c r="O169" s="8"/>
    </row>
    <row r="170" spans="1:15" ht="51" x14ac:dyDescent="0.25">
      <c r="A170" s="60"/>
      <c r="B170" s="17" t="s">
        <v>26</v>
      </c>
      <c r="C170" s="17" t="s">
        <v>37</v>
      </c>
      <c r="D170" s="17" t="s">
        <v>28</v>
      </c>
      <c r="E170" s="18"/>
      <c r="F170" s="17" t="s">
        <v>27</v>
      </c>
      <c r="G170" s="19">
        <v>44911</v>
      </c>
      <c r="H170" s="17"/>
      <c r="I170" s="17"/>
      <c r="J170" s="18">
        <v>428571.43</v>
      </c>
      <c r="K170" s="27">
        <v>45489</v>
      </c>
      <c r="L170" s="17"/>
      <c r="M170" s="17"/>
      <c r="N170" s="18">
        <f t="shared" ref="N170" si="104">N169-J170</f>
        <v>7285714.2600000054</v>
      </c>
      <c r="O170" s="8"/>
    </row>
    <row r="171" spans="1:15" ht="51" x14ac:dyDescent="0.25">
      <c r="A171" s="60"/>
      <c r="B171" s="17" t="s">
        <v>26</v>
      </c>
      <c r="C171" s="17" t="s">
        <v>37</v>
      </c>
      <c r="D171" s="17" t="s">
        <v>28</v>
      </c>
      <c r="E171" s="18"/>
      <c r="F171" s="17" t="s">
        <v>27</v>
      </c>
      <c r="G171" s="19">
        <v>44911</v>
      </c>
      <c r="H171" s="17"/>
      <c r="I171" s="17"/>
      <c r="J171" s="18">
        <v>428571.43</v>
      </c>
      <c r="K171" s="27">
        <v>45509</v>
      </c>
      <c r="L171" s="17"/>
      <c r="M171" s="17"/>
      <c r="N171" s="18">
        <f t="shared" ref="N171" si="105">N170-J171</f>
        <v>6857142.8300000057</v>
      </c>
      <c r="O171" s="8"/>
    </row>
    <row r="172" spans="1:15" ht="51" x14ac:dyDescent="0.25">
      <c r="A172" s="60"/>
      <c r="B172" s="17" t="s">
        <v>26</v>
      </c>
      <c r="C172" s="17" t="s">
        <v>37</v>
      </c>
      <c r="D172" s="17" t="s">
        <v>28</v>
      </c>
      <c r="E172" s="18"/>
      <c r="F172" s="17" t="s">
        <v>27</v>
      </c>
      <c r="G172" s="19">
        <v>44911</v>
      </c>
      <c r="H172" s="17"/>
      <c r="I172" s="17"/>
      <c r="J172" s="18">
        <v>428571.43</v>
      </c>
      <c r="K172" s="27">
        <v>45545</v>
      </c>
      <c r="L172" s="17"/>
      <c r="M172" s="17"/>
      <c r="N172" s="18">
        <f t="shared" ref="N172" si="106">N171-J172</f>
        <v>6428571.400000006</v>
      </c>
      <c r="O172" s="8"/>
    </row>
    <row r="173" spans="1:15" ht="51" x14ac:dyDescent="0.25">
      <c r="A173" s="60"/>
      <c r="B173" s="17" t="s">
        <v>26</v>
      </c>
      <c r="C173" s="17" t="s">
        <v>37</v>
      </c>
      <c r="D173" s="17" t="s">
        <v>28</v>
      </c>
      <c r="E173" s="18"/>
      <c r="F173" s="17" t="s">
        <v>27</v>
      </c>
      <c r="G173" s="19">
        <v>44911</v>
      </c>
      <c r="H173" s="17"/>
      <c r="I173" s="17"/>
      <c r="J173" s="18">
        <v>428571.43</v>
      </c>
      <c r="K173" s="27">
        <v>45574</v>
      </c>
      <c r="L173" s="17"/>
      <c r="M173" s="17"/>
      <c r="N173" s="18">
        <f t="shared" ref="N173" si="107">N172-J173</f>
        <v>5999999.9700000063</v>
      </c>
      <c r="O173" s="8"/>
    </row>
    <row r="174" spans="1:15" ht="51" x14ac:dyDescent="0.25">
      <c r="A174" s="60"/>
      <c r="B174" s="17" t="s">
        <v>26</v>
      </c>
      <c r="C174" s="17" t="s">
        <v>37</v>
      </c>
      <c r="D174" s="17" t="s">
        <v>28</v>
      </c>
      <c r="E174" s="18"/>
      <c r="F174" s="17" t="s">
        <v>27</v>
      </c>
      <c r="G174" s="19">
        <v>44911</v>
      </c>
      <c r="H174" s="17"/>
      <c r="I174" s="17"/>
      <c r="J174" s="18">
        <v>428571.43</v>
      </c>
      <c r="K174" s="27">
        <v>45607</v>
      </c>
      <c r="L174" s="17"/>
      <c r="M174" s="17"/>
      <c r="N174" s="18">
        <f t="shared" ref="N174" si="108">N173-J174</f>
        <v>5571428.5400000066</v>
      </c>
      <c r="O174" s="8"/>
    </row>
    <row r="175" spans="1:15" ht="51" x14ac:dyDescent="0.25">
      <c r="A175" s="60"/>
      <c r="B175" s="17" t="s">
        <v>26</v>
      </c>
      <c r="C175" s="17" t="s">
        <v>37</v>
      </c>
      <c r="D175" s="17" t="s">
        <v>28</v>
      </c>
      <c r="E175" s="18"/>
      <c r="F175" s="17" t="s">
        <v>27</v>
      </c>
      <c r="G175" s="19">
        <v>44911</v>
      </c>
      <c r="H175" s="17"/>
      <c r="I175" s="17"/>
      <c r="J175" s="18">
        <v>428571.43</v>
      </c>
      <c r="K175" s="27">
        <v>45635</v>
      </c>
      <c r="L175" s="17"/>
      <c r="M175" s="17"/>
      <c r="N175" s="18">
        <f t="shared" ref="N175" si="109">N174-J175</f>
        <v>5142857.1100000069</v>
      </c>
      <c r="O175" s="8"/>
    </row>
    <row r="176" spans="1:15" s="61" customFormat="1" ht="60" customHeight="1" x14ac:dyDescent="0.25">
      <c r="A176" s="59">
        <v>3</v>
      </c>
      <c r="B176" s="12" t="s">
        <v>26</v>
      </c>
      <c r="C176" s="12" t="s">
        <v>38</v>
      </c>
      <c r="D176" s="12" t="s">
        <v>28</v>
      </c>
      <c r="E176" s="13">
        <v>20925900</v>
      </c>
      <c r="F176" s="12" t="s">
        <v>27</v>
      </c>
      <c r="G176" s="14">
        <v>45034</v>
      </c>
      <c r="H176" s="12"/>
      <c r="I176" s="12"/>
      <c r="J176" s="13"/>
      <c r="K176" s="26"/>
      <c r="L176" s="12"/>
      <c r="M176" s="12"/>
      <c r="N176" s="13">
        <v>20925900</v>
      </c>
      <c r="O176" s="17"/>
    </row>
    <row r="177" spans="1:15" s="61" customFormat="1" ht="51" x14ac:dyDescent="0.25">
      <c r="A177" s="60"/>
      <c r="B177" s="17" t="s">
        <v>26</v>
      </c>
      <c r="C177" s="17" t="s">
        <v>40</v>
      </c>
      <c r="D177" s="17" t="s">
        <v>28</v>
      </c>
      <c r="E177" s="18"/>
      <c r="F177" s="17" t="s">
        <v>27</v>
      </c>
      <c r="G177" s="19">
        <v>45034</v>
      </c>
      <c r="H177" s="17"/>
      <c r="I177" s="17"/>
      <c r="J177" s="18">
        <v>597882.86</v>
      </c>
      <c r="K177" s="27">
        <v>45090</v>
      </c>
      <c r="L177" s="17"/>
      <c r="M177" s="17"/>
      <c r="N177" s="18">
        <f t="shared" ref="N177:N182" si="110">N176-J177</f>
        <v>20328017.140000001</v>
      </c>
      <c r="O177" s="17"/>
    </row>
    <row r="178" spans="1:15" s="61" customFormat="1" ht="51" x14ac:dyDescent="0.25">
      <c r="A178" s="60"/>
      <c r="B178" s="17" t="s">
        <v>26</v>
      </c>
      <c r="C178" s="17" t="s">
        <v>40</v>
      </c>
      <c r="D178" s="17" t="s">
        <v>28</v>
      </c>
      <c r="E178" s="18"/>
      <c r="F178" s="17" t="s">
        <v>27</v>
      </c>
      <c r="G178" s="19">
        <v>45034</v>
      </c>
      <c r="H178" s="17"/>
      <c r="I178" s="17"/>
      <c r="J178" s="18">
        <v>597882.86</v>
      </c>
      <c r="K178" s="27">
        <v>45117</v>
      </c>
      <c r="L178" s="17"/>
      <c r="M178" s="17"/>
      <c r="N178" s="18">
        <f t="shared" si="110"/>
        <v>19730134.280000001</v>
      </c>
      <c r="O178" s="17"/>
    </row>
    <row r="179" spans="1:15" s="61" customFormat="1" ht="51" x14ac:dyDescent="0.25">
      <c r="A179" s="60"/>
      <c r="B179" s="17" t="s">
        <v>26</v>
      </c>
      <c r="C179" s="17" t="s">
        <v>40</v>
      </c>
      <c r="D179" s="17" t="s">
        <v>28</v>
      </c>
      <c r="E179" s="18"/>
      <c r="F179" s="17" t="s">
        <v>27</v>
      </c>
      <c r="G179" s="19">
        <v>45034</v>
      </c>
      <c r="H179" s="17"/>
      <c r="I179" s="17"/>
      <c r="J179" s="18">
        <v>597882.86</v>
      </c>
      <c r="K179" s="27">
        <v>45146</v>
      </c>
      <c r="L179" s="17"/>
      <c r="M179" s="17"/>
      <c r="N179" s="18">
        <f t="shared" si="110"/>
        <v>19132251.420000002</v>
      </c>
      <c r="O179" s="17"/>
    </row>
    <row r="180" spans="1:15" ht="51" x14ac:dyDescent="0.25">
      <c r="A180" s="32"/>
      <c r="B180" s="17" t="s">
        <v>26</v>
      </c>
      <c r="C180" s="17" t="s">
        <v>40</v>
      </c>
      <c r="D180" s="17" t="s">
        <v>28</v>
      </c>
      <c r="E180" s="18"/>
      <c r="F180" s="17" t="s">
        <v>27</v>
      </c>
      <c r="G180" s="19">
        <v>45034</v>
      </c>
      <c r="H180" s="17"/>
      <c r="I180" s="17"/>
      <c r="J180" s="18">
        <v>597882.86</v>
      </c>
      <c r="K180" s="27">
        <v>45177</v>
      </c>
      <c r="L180" s="17"/>
      <c r="M180" s="17"/>
      <c r="N180" s="18">
        <f t="shared" si="110"/>
        <v>18534368.560000002</v>
      </c>
      <c r="O180" s="8"/>
    </row>
    <row r="181" spans="1:15" ht="51" x14ac:dyDescent="0.25">
      <c r="A181" s="122"/>
      <c r="B181" s="17" t="s">
        <v>26</v>
      </c>
      <c r="C181" s="17" t="s">
        <v>40</v>
      </c>
      <c r="D181" s="17" t="s">
        <v>28</v>
      </c>
      <c r="E181" s="18"/>
      <c r="F181" s="17" t="s">
        <v>27</v>
      </c>
      <c r="G181" s="19">
        <v>45034</v>
      </c>
      <c r="H181" s="17"/>
      <c r="I181" s="17"/>
      <c r="J181" s="18">
        <v>597882.86</v>
      </c>
      <c r="K181" s="27">
        <v>45205</v>
      </c>
      <c r="L181" s="17"/>
      <c r="M181" s="17"/>
      <c r="N181" s="18">
        <f t="shared" si="110"/>
        <v>17936485.700000003</v>
      </c>
      <c r="O181" s="8"/>
    </row>
    <row r="182" spans="1:15" ht="51" x14ac:dyDescent="0.25">
      <c r="A182" s="125"/>
      <c r="B182" s="17" t="s">
        <v>26</v>
      </c>
      <c r="C182" s="17" t="s">
        <v>40</v>
      </c>
      <c r="D182" s="17" t="s">
        <v>28</v>
      </c>
      <c r="E182" s="18"/>
      <c r="F182" s="17" t="s">
        <v>27</v>
      </c>
      <c r="G182" s="19">
        <v>45034</v>
      </c>
      <c r="H182" s="17"/>
      <c r="I182" s="17"/>
      <c r="J182" s="18">
        <v>597882.86</v>
      </c>
      <c r="K182" s="27">
        <v>45237</v>
      </c>
      <c r="L182" s="17"/>
      <c r="M182" s="17"/>
      <c r="N182" s="18">
        <f t="shared" si="110"/>
        <v>17338602.840000004</v>
      </c>
      <c r="O182" s="8"/>
    </row>
    <row r="183" spans="1:15" ht="51" x14ac:dyDescent="0.25">
      <c r="A183" s="128"/>
      <c r="B183" s="17" t="s">
        <v>26</v>
      </c>
      <c r="C183" s="17" t="s">
        <v>40</v>
      </c>
      <c r="D183" s="17" t="s">
        <v>28</v>
      </c>
      <c r="E183" s="18"/>
      <c r="F183" s="17" t="s">
        <v>27</v>
      </c>
      <c r="G183" s="19">
        <v>45034</v>
      </c>
      <c r="H183" s="17"/>
      <c r="I183" s="17"/>
      <c r="J183" s="18">
        <v>597882.86</v>
      </c>
      <c r="K183" s="27">
        <v>45264</v>
      </c>
      <c r="L183" s="17"/>
      <c r="M183" s="17"/>
      <c r="N183" s="18">
        <f t="shared" ref="N183" si="111">N182-J183</f>
        <v>16740719.980000004</v>
      </c>
      <c r="O183" s="8"/>
    </row>
    <row r="184" spans="1:15" ht="51" x14ac:dyDescent="0.25">
      <c r="A184" s="134"/>
      <c r="B184" s="17" t="s">
        <v>26</v>
      </c>
      <c r="C184" s="17" t="s">
        <v>40</v>
      </c>
      <c r="D184" s="17" t="s">
        <v>28</v>
      </c>
      <c r="E184" s="18"/>
      <c r="F184" s="17" t="s">
        <v>27</v>
      </c>
      <c r="G184" s="19">
        <v>45034</v>
      </c>
      <c r="H184" s="17"/>
      <c r="I184" s="17"/>
      <c r="J184" s="18">
        <v>597882.86</v>
      </c>
      <c r="K184" s="27">
        <v>45306</v>
      </c>
      <c r="L184" s="17"/>
      <c r="M184" s="17"/>
      <c r="N184" s="18">
        <f t="shared" ref="N184" si="112">N183-J184</f>
        <v>16142837.120000005</v>
      </c>
      <c r="O184" s="8"/>
    </row>
    <row r="185" spans="1:15" ht="51" x14ac:dyDescent="0.25">
      <c r="A185" s="137"/>
      <c r="B185" s="17" t="s">
        <v>26</v>
      </c>
      <c r="C185" s="17" t="s">
        <v>40</v>
      </c>
      <c r="D185" s="17" t="s">
        <v>28</v>
      </c>
      <c r="E185" s="18"/>
      <c r="F185" s="17" t="s">
        <v>27</v>
      </c>
      <c r="G185" s="19">
        <v>45034</v>
      </c>
      <c r="H185" s="17"/>
      <c r="I185" s="17"/>
      <c r="J185" s="18">
        <v>597882.86</v>
      </c>
      <c r="K185" s="27">
        <v>45335</v>
      </c>
      <c r="L185" s="17"/>
      <c r="M185" s="17"/>
      <c r="N185" s="18">
        <f t="shared" ref="N185" si="113">N184-J185</f>
        <v>15544954.260000005</v>
      </c>
      <c r="O185" s="8"/>
    </row>
    <row r="186" spans="1:15" ht="51" x14ac:dyDescent="0.25">
      <c r="A186" s="138"/>
      <c r="B186" s="17" t="s">
        <v>26</v>
      </c>
      <c r="C186" s="17" t="s">
        <v>40</v>
      </c>
      <c r="D186" s="17" t="s">
        <v>28</v>
      </c>
      <c r="E186" s="18"/>
      <c r="F186" s="17" t="s">
        <v>27</v>
      </c>
      <c r="G186" s="19">
        <v>45034</v>
      </c>
      <c r="H186" s="17"/>
      <c r="I186" s="17"/>
      <c r="J186" s="18">
        <v>597882.86</v>
      </c>
      <c r="K186" s="27">
        <v>45362</v>
      </c>
      <c r="L186" s="17"/>
      <c r="M186" s="17"/>
      <c r="N186" s="18">
        <f t="shared" ref="N186" si="114">N185-J186</f>
        <v>14947071.400000006</v>
      </c>
      <c r="O186" s="8"/>
    </row>
    <row r="187" spans="1:15" ht="51" x14ac:dyDescent="0.25">
      <c r="A187" s="148"/>
      <c r="B187" s="17" t="s">
        <v>26</v>
      </c>
      <c r="C187" s="17" t="s">
        <v>40</v>
      </c>
      <c r="D187" s="17" t="s">
        <v>28</v>
      </c>
      <c r="E187" s="18"/>
      <c r="F187" s="17" t="s">
        <v>27</v>
      </c>
      <c r="G187" s="19">
        <v>45034</v>
      </c>
      <c r="H187" s="17"/>
      <c r="I187" s="17"/>
      <c r="J187" s="18">
        <v>597882.86</v>
      </c>
      <c r="K187" s="27">
        <v>45392</v>
      </c>
      <c r="L187" s="17"/>
      <c r="M187" s="17"/>
      <c r="N187" s="18">
        <f t="shared" ref="N187" si="115">N186-J187</f>
        <v>14349188.540000007</v>
      </c>
      <c r="O187" s="8"/>
    </row>
    <row r="188" spans="1:15" ht="51" x14ac:dyDescent="0.25">
      <c r="A188" s="149"/>
      <c r="B188" s="17" t="s">
        <v>26</v>
      </c>
      <c r="C188" s="17" t="s">
        <v>40</v>
      </c>
      <c r="D188" s="17" t="s">
        <v>28</v>
      </c>
      <c r="E188" s="18"/>
      <c r="F188" s="17" t="s">
        <v>27</v>
      </c>
      <c r="G188" s="19">
        <v>45034</v>
      </c>
      <c r="H188" s="17"/>
      <c r="I188" s="17"/>
      <c r="J188" s="18">
        <v>597882.86</v>
      </c>
      <c r="K188" s="27">
        <v>45418</v>
      </c>
      <c r="L188" s="17"/>
      <c r="M188" s="17"/>
      <c r="N188" s="18">
        <f t="shared" ref="N188" si="116">N187-J188</f>
        <v>13751305.680000007</v>
      </c>
      <c r="O188" s="8"/>
    </row>
    <row r="189" spans="1:15" ht="51" x14ac:dyDescent="0.25">
      <c r="A189" s="150"/>
      <c r="B189" s="17" t="s">
        <v>26</v>
      </c>
      <c r="C189" s="17" t="s">
        <v>40</v>
      </c>
      <c r="D189" s="17" t="s">
        <v>28</v>
      </c>
      <c r="E189" s="18"/>
      <c r="F189" s="17" t="s">
        <v>27</v>
      </c>
      <c r="G189" s="19">
        <v>45034</v>
      </c>
      <c r="H189" s="17"/>
      <c r="I189" s="17"/>
      <c r="J189" s="18">
        <v>597882.86</v>
      </c>
      <c r="K189" s="27">
        <v>45454</v>
      </c>
      <c r="L189" s="17"/>
      <c r="M189" s="17"/>
      <c r="N189" s="18">
        <f t="shared" ref="N189" si="117">N188-J189</f>
        <v>13153422.820000008</v>
      </c>
      <c r="O189" s="8"/>
    </row>
    <row r="190" spans="1:15" ht="51" x14ac:dyDescent="0.25">
      <c r="A190" s="151"/>
      <c r="B190" s="17" t="s">
        <v>26</v>
      </c>
      <c r="C190" s="17" t="s">
        <v>40</v>
      </c>
      <c r="D190" s="17" t="s">
        <v>28</v>
      </c>
      <c r="E190" s="18"/>
      <c r="F190" s="17" t="s">
        <v>27</v>
      </c>
      <c r="G190" s="19">
        <v>45034</v>
      </c>
      <c r="H190" s="17"/>
      <c r="I190" s="17"/>
      <c r="J190" s="18">
        <v>597882.86</v>
      </c>
      <c r="K190" s="27">
        <v>45489</v>
      </c>
      <c r="L190" s="17"/>
      <c r="M190" s="17"/>
      <c r="N190" s="18">
        <f t="shared" ref="N190" si="118">N189-J190</f>
        <v>12555539.960000008</v>
      </c>
      <c r="O190" s="8"/>
    </row>
    <row r="191" spans="1:15" ht="51" x14ac:dyDescent="0.25">
      <c r="A191" s="152"/>
      <c r="B191" s="17" t="s">
        <v>26</v>
      </c>
      <c r="C191" s="17" t="s">
        <v>40</v>
      </c>
      <c r="D191" s="17" t="s">
        <v>28</v>
      </c>
      <c r="E191" s="18"/>
      <c r="F191" s="17" t="s">
        <v>27</v>
      </c>
      <c r="G191" s="19">
        <v>45034</v>
      </c>
      <c r="H191" s="17"/>
      <c r="I191" s="17"/>
      <c r="J191" s="18">
        <v>597882.86</v>
      </c>
      <c r="K191" s="27">
        <v>45509</v>
      </c>
      <c r="L191" s="17"/>
      <c r="M191" s="17"/>
      <c r="N191" s="18">
        <f t="shared" ref="N191" si="119">N190-J191</f>
        <v>11957657.100000009</v>
      </c>
      <c r="O191" s="8"/>
    </row>
    <row r="192" spans="1:15" ht="51" x14ac:dyDescent="0.25">
      <c r="A192" s="153"/>
      <c r="B192" s="17" t="s">
        <v>26</v>
      </c>
      <c r="C192" s="17" t="s">
        <v>40</v>
      </c>
      <c r="D192" s="17" t="s">
        <v>28</v>
      </c>
      <c r="E192" s="18"/>
      <c r="F192" s="17" t="s">
        <v>27</v>
      </c>
      <c r="G192" s="19">
        <v>45034</v>
      </c>
      <c r="H192" s="17"/>
      <c r="I192" s="17"/>
      <c r="J192" s="18">
        <v>597882.86</v>
      </c>
      <c r="K192" s="27">
        <v>45545</v>
      </c>
      <c r="L192" s="17"/>
      <c r="M192" s="17"/>
      <c r="N192" s="18">
        <f t="shared" ref="N192" si="120">N191-J192</f>
        <v>11359774.24000001</v>
      </c>
      <c r="O192" s="8"/>
    </row>
    <row r="193" spans="1:15" ht="51" x14ac:dyDescent="0.25">
      <c r="A193" s="154"/>
      <c r="B193" s="17" t="s">
        <v>26</v>
      </c>
      <c r="C193" s="17" t="s">
        <v>40</v>
      </c>
      <c r="D193" s="17" t="s">
        <v>28</v>
      </c>
      <c r="E193" s="18"/>
      <c r="F193" s="17" t="s">
        <v>27</v>
      </c>
      <c r="G193" s="19">
        <v>45034</v>
      </c>
      <c r="H193" s="17"/>
      <c r="I193" s="17"/>
      <c r="J193" s="18">
        <v>597882.86</v>
      </c>
      <c r="K193" s="27">
        <v>45574</v>
      </c>
      <c r="L193" s="17"/>
      <c r="M193" s="17"/>
      <c r="N193" s="18">
        <f t="shared" ref="N193" si="121">N192-J193</f>
        <v>10761891.38000001</v>
      </c>
      <c r="O193" s="8"/>
    </row>
    <row r="194" spans="1:15" ht="51" x14ac:dyDescent="0.25">
      <c r="A194" s="155"/>
      <c r="B194" s="17" t="s">
        <v>26</v>
      </c>
      <c r="C194" s="17" t="s">
        <v>40</v>
      </c>
      <c r="D194" s="17" t="s">
        <v>28</v>
      </c>
      <c r="E194" s="18"/>
      <c r="F194" s="17" t="s">
        <v>27</v>
      </c>
      <c r="G194" s="19">
        <v>45034</v>
      </c>
      <c r="H194" s="17"/>
      <c r="I194" s="17"/>
      <c r="J194" s="18">
        <v>597882.86</v>
      </c>
      <c r="K194" s="27">
        <v>45607</v>
      </c>
      <c r="L194" s="17"/>
      <c r="M194" s="17"/>
      <c r="N194" s="18">
        <f t="shared" ref="N194" si="122">N193-J194</f>
        <v>10164008.520000011</v>
      </c>
      <c r="O194" s="8"/>
    </row>
    <row r="195" spans="1:15" ht="51" x14ac:dyDescent="0.25">
      <c r="A195" s="156"/>
      <c r="B195" s="17" t="s">
        <v>26</v>
      </c>
      <c r="C195" s="17" t="s">
        <v>40</v>
      </c>
      <c r="D195" s="17" t="s">
        <v>28</v>
      </c>
      <c r="E195" s="18"/>
      <c r="F195" s="17" t="s">
        <v>27</v>
      </c>
      <c r="G195" s="19">
        <v>45034</v>
      </c>
      <c r="H195" s="17"/>
      <c r="I195" s="17"/>
      <c r="J195" s="18">
        <v>597882.86</v>
      </c>
      <c r="K195" s="27">
        <v>45635</v>
      </c>
      <c r="L195" s="17"/>
      <c r="M195" s="17"/>
      <c r="N195" s="18">
        <f t="shared" ref="N195" si="123">N194-J195</f>
        <v>9566125.6600000113</v>
      </c>
      <c r="O195" s="8"/>
    </row>
    <row r="196" spans="1:15" ht="68.25" customHeight="1" x14ac:dyDescent="0.25">
      <c r="A196" s="59">
        <v>4</v>
      </c>
      <c r="B196" s="12" t="s">
        <v>26</v>
      </c>
      <c r="C196" s="12" t="s">
        <v>42</v>
      </c>
      <c r="D196" s="12" t="s">
        <v>28</v>
      </c>
      <c r="E196" s="13">
        <v>15000000</v>
      </c>
      <c r="F196" s="12" t="s">
        <v>27</v>
      </c>
      <c r="G196" s="14">
        <v>45287</v>
      </c>
      <c r="H196" s="12"/>
      <c r="I196" s="12"/>
      <c r="J196" s="13"/>
      <c r="K196" s="26"/>
      <c r="L196" s="12"/>
      <c r="M196" s="12"/>
      <c r="N196" s="13">
        <v>15000000</v>
      </c>
      <c r="O196" s="107"/>
    </row>
    <row r="197" spans="1:15" ht="51" x14ac:dyDescent="0.25">
      <c r="A197" s="60"/>
      <c r="B197" s="17" t="s">
        <v>26</v>
      </c>
      <c r="C197" s="142" t="s">
        <v>42</v>
      </c>
      <c r="D197" s="142" t="s">
        <v>28</v>
      </c>
      <c r="E197" s="143"/>
      <c r="F197" s="142" t="s">
        <v>27</v>
      </c>
      <c r="G197" s="144">
        <v>45287</v>
      </c>
      <c r="H197" s="17"/>
      <c r="I197" s="17"/>
      <c r="J197" s="18">
        <v>0</v>
      </c>
      <c r="K197" s="27"/>
      <c r="L197" s="17"/>
      <c r="M197" s="17"/>
      <c r="N197" s="18">
        <f>N196-J197</f>
        <v>15000000</v>
      </c>
      <c r="O197" s="164"/>
    </row>
    <row r="198" spans="1:15" ht="51" x14ac:dyDescent="0.25">
      <c r="A198" s="141"/>
      <c r="B198" s="142" t="s">
        <v>26</v>
      </c>
      <c r="C198" s="142" t="s">
        <v>42</v>
      </c>
      <c r="D198" s="142" t="s">
        <v>28</v>
      </c>
      <c r="E198" s="143"/>
      <c r="F198" s="142" t="s">
        <v>27</v>
      </c>
      <c r="G198" s="144">
        <v>45287</v>
      </c>
      <c r="H198" s="142"/>
      <c r="I198" s="142"/>
      <c r="J198" s="143">
        <v>428571.43</v>
      </c>
      <c r="K198" s="145">
        <v>45335</v>
      </c>
      <c r="L198" s="142"/>
      <c r="M198" s="142"/>
      <c r="N198" s="143">
        <f t="shared" ref="N198" si="124">N197-J198</f>
        <v>14571428.57</v>
      </c>
      <c r="O198" s="164"/>
    </row>
    <row r="199" spans="1:15" ht="51" x14ac:dyDescent="0.25">
      <c r="A199" s="141"/>
      <c r="B199" s="142" t="s">
        <v>26</v>
      </c>
      <c r="C199" s="142" t="s">
        <v>42</v>
      </c>
      <c r="D199" s="142" t="s">
        <v>28</v>
      </c>
      <c r="E199" s="143"/>
      <c r="F199" s="142" t="s">
        <v>27</v>
      </c>
      <c r="G199" s="144">
        <v>45287</v>
      </c>
      <c r="H199" s="142"/>
      <c r="I199" s="142"/>
      <c r="J199" s="143">
        <v>428571.43</v>
      </c>
      <c r="K199" s="145">
        <v>45362</v>
      </c>
      <c r="L199" s="142"/>
      <c r="M199" s="142"/>
      <c r="N199" s="143">
        <f t="shared" ref="N199:N204" si="125">N198-J199</f>
        <v>14142857.140000001</v>
      </c>
      <c r="O199" s="164"/>
    </row>
    <row r="200" spans="1:15" ht="51" x14ac:dyDescent="0.25">
      <c r="A200" s="141"/>
      <c r="B200" s="142" t="s">
        <v>26</v>
      </c>
      <c r="C200" s="142" t="s">
        <v>42</v>
      </c>
      <c r="D200" s="142" t="s">
        <v>28</v>
      </c>
      <c r="E200" s="143"/>
      <c r="F200" s="142" t="s">
        <v>27</v>
      </c>
      <c r="G200" s="144">
        <v>45287</v>
      </c>
      <c r="H200" s="142"/>
      <c r="I200" s="142"/>
      <c r="J200" s="143">
        <v>428571.43</v>
      </c>
      <c r="K200" s="145">
        <v>45392</v>
      </c>
      <c r="L200" s="142"/>
      <c r="M200" s="142"/>
      <c r="N200" s="143">
        <f t="shared" si="125"/>
        <v>13714285.710000001</v>
      </c>
      <c r="O200" s="164"/>
    </row>
    <row r="201" spans="1:15" ht="51" x14ac:dyDescent="0.25">
      <c r="A201" s="141"/>
      <c r="B201" s="142" t="s">
        <v>26</v>
      </c>
      <c r="C201" s="142" t="s">
        <v>42</v>
      </c>
      <c r="D201" s="142" t="s">
        <v>28</v>
      </c>
      <c r="E201" s="143"/>
      <c r="F201" s="142" t="s">
        <v>27</v>
      </c>
      <c r="G201" s="144">
        <v>45287</v>
      </c>
      <c r="H201" s="142"/>
      <c r="I201" s="142"/>
      <c r="J201" s="143">
        <v>428571.43</v>
      </c>
      <c r="K201" s="145">
        <v>45418</v>
      </c>
      <c r="L201" s="142"/>
      <c r="M201" s="142"/>
      <c r="N201" s="143">
        <f t="shared" si="125"/>
        <v>13285714.280000001</v>
      </c>
      <c r="O201" s="164"/>
    </row>
    <row r="202" spans="1:15" ht="51" x14ac:dyDescent="0.25">
      <c r="A202" s="141"/>
      <c r="B202" s="142" t="s">
        <v>26</v>
      </c>
      <c r="C202" s="142" t="s">
        <v>42</v>
      </c>
      <c r="D202" s="142" t="s">
        <v>28</v>
      </c>
      <c r="E202" s="143"/>
      <c r="F202" s="142" t="s">
        <v>27</v>
      </c>
      <c r="G202" s="144">
        <v>45287</v>
      </c>
      <c r="H202" s="142"/>
      <c r="I202" s="142"/>
      <c r="J202" s="143">
        <v>428571.43</v>
      </c>
      <c r="K202" s="145">
        <v>45454</v>
      </c>
      <c r="L202" s="142"/>
      <c r="M202" s="142"/>
      <c r="N202" s="143">
        <f t="shared" si="125"/>
        <v>12857142.850000001</v>
      </c>
      <c r="O202" s="164"/>
    </row>
    <row r="203" spans="1:15" ht="51" x14ac:dyDescent="0.25">
      <c r="A203" s="141"/>
      <c r="B203" s="142" t="s">
        <v>26</v>
      </c>
      <c r="C203" s="142" t="s">
        <v>42</v>
      </c>
      <c r="D203" s="142" t="s">
        <v>28</v>
      </c>
      <c r="E203" s="143"/>
      <c r="F203" s="142" t="s">
        <v>27</v>
      </c>
      <c r="G203" s="144">
        <v>45287</v>
      </c>
      <c r="H203" s="142"/>
      <c r="I203" s="142"/>
      <c r="J203" s="143">
        <v>428571.43</v>
      </c>
      <c r="K203" s="145">
        <v>45489</v>
      </c>
      <c r="L203" s="142"/>
      <c r="M203" s="142"/>
      <c r="N203" s="143">
        <f t="shared" si="125"/>
        <v>12428571.420000002</v>
      </c>
      <c r="O203" s="164"/>
    </row>
    <row r="204" spans="1:15" ht="51" x14ac:dyDescent="0.25">
      <c r="A204" s="141"/>
      <c r="B204" s="142" t="s">
        <v>26</v>
      </c>
      <c r="C204" s="142" t="s">
        <v>42</v>
      </c>
      <c r="D204" s="142" t="s">
        <v>28</v>
      </c>
      <c r="E204" s="143"/>
      <c r="F204" s="142" t="s">
        <v>27</v>
      </c>
      <c r="G204" s="144">
        <v>45287</v>
      </c>
      <c r="H204" s="142"/>
      <c r="I204" s="142"/>
      <c r="J204" s="143">
        <v>428571.43</v>
      </c>
      <c r="K204" s="145">
        <v>45509</v>
      </c>
      <c r="L204" s="142"/>
      <c r="M204" s="142"/>
      <c r="N204" s="143">
        <f t="shared" si="125"/>
        <v>11999999.990000002</v>
      </c>
      <c r="O204" s="164"/>
    </row>
    <row r="205" spans="1:15" ht="51" x14ac:dyDescent="0.25">
      <c r="A205" s="141"/>
      <c r="B205" s="142" t="s">
        <v>26</v>
      </c>
      <c r="C205" s="142" t="s">
        <v>42</v>
      </c>
      <c r="D205" s="142" t="s">
        <v>28</v>
      </c>
      <c r="E205" s="143"/>
      <c r="F205" s="142" t="s">
        <v>27</v>
      </c>
      <c r="G205" s="144">
        <v>45287</v>
      </c>
      <c r="H205" s="142"/>
      <c r="I205" s="142"/>
      <c r="J205" s="143">
        <v>428571.43</v>
      </c>
      <c r="K205" s="145">
        <v>45545</v>
      </c>
      <c r="L205" s="142"/>
      <c r="M205" s="142"/>
      <c r="N205" s="143">
        <f t="shared" ref="N205" si="126">N204-J205</f>
        <v>11571428.560000002</v>
      </c>
      <c r="O205" s="164"/>
    </row>
    <row r="206" spans="1:15" ht="51" x14ac:dyDescent="0.25">
      <c r="A206" s="141"/>
      <c r="B206" s="142" t="s">
        <v>26</v>
      </c>
      <c r="C206" s="142" t="s">
        <v>42</v>
      </c>
      <c r="D206" s="142" t="s">
        <v>28</v>
      </c>
      <c r="E206" s="143"/>
      <c r="F206" s="142" t="s">
        <v>27</v>
      </c>
      <c r="G206" s="144">
        <v>45287</v>
      </c>
      <c r="H206" s="142"/>
      <c r="I206" s="142"/>
      <c r="J206" s="143">
        <v>428571.43</v>
      </c>
      <c r="K206" s="145">
        <v>45574</v>
      </c>
      <c r="L206" s="142"/>
      <c r="M206" s="142"/>
      <c r="N206" s="143">
        <f t="shared" ref="N206" si="127">N205-J206</f>
        <v>11142857.130000003</v>
      </c>
      <c r="O206" s="164"/>
    </row>
    <row r="207" spans="1:15" ht="51" x14ac:dyDescent="0.25">
      <c r="A207" s="141"/>
      <c r="B207" s="142" t="s">
        <v>26</v>
      </c>
      <c r="C207" s="142" t="s">
        <v>42</v>
      </c>
      <c r="D207" s="142" t="s">
        <v>28</v>
      </c>
      <c r="E207" s="143"/>
      <c r="F207" s="142" t="s">
        <v>27</v>
      </c>
      <c r="G207" s="144">
        <v>45287</v>
      </c>
      <c r="H207" s="142"/>
      <c r="I207" s="142"/>
      <c r="J207" s="143">
        <v>428571.43</v>
      </c>
      <c r="K207" s="145">
        <v>45607</v>
      </c>
      <c r="L207" s="142"/>
      <c r="M207" s="142"/>
      <c r="N207" s="143">
        <f t="shared" ref="N207" si="128">N206-J207</f>
        <v>10714285.700000003</v>
      </c>
      <c r="O207" s="164"/>
    </row>
    <row r="208" spans="1:15" ht="51" x14ac:dyDescent="0.25">
      <c r="A208" s="141"/>
      <c r="B208" s="142" t="s">
        <v>26</v>
      </c>
      <c r="C208" s="142" t="s">
        <v>42</v>
      </c>
      <c r="D208" s="142" t="s">
        <v>28</v>
      </c>
      <c r="E208" s="143"/>
      <c r="F208" s="142" t="s">
        <v>27</v>
      </c>
      <c r="G208" s="144">
        <v>45287</v>
      </c>
      <c r="H208" s="142"/>
      <c r="I208" s="142"/>
      <c r="J208" s="143">
        <v>428571.43</v>
      </c>
      <c r="K208" s="145">
        <v>45635</v>
      </c>
      <c r="L208" s="142"/>
      <c r="M208" s="142"/>
      <c r="N208" s="143">
        <f t="shared" ref="N208" si="129">N207-J208</f>
        <v>10285714.270000003</v>
      </c>
      <c r="O208" s="164"/>
    </row>
    <row r="209" spans="1:15" ht="51" x14ac:dyDescent="0.25">
      <c r="A209" s="59">
        <v>5</v>
      </c>
      <c r="B209" s="12" t="s">
        <v>26</v>
      </c>
      <c r="C209" s="12" t="s">
        <v>43</v>
      </c>
      <c r="D209" s="12" t="s">
        <v>28</v>
      </c>
      <c r="E209" s="13">
        <v>17000000</v>
      </c>
      <c r="F209" s="12" t="s">
        <v>27</v>
      </c>
      <c r="G209" s="14">
        <v>45425</v>
      </c>
      <c r="H209" s="12"/>
      <c r="I209" s="12"/>
      <c r="J209" s="13"/>
      <c r="K209" s="26"/>
      <c r="L209" s="12"/>
      <c r="M209" s="12"/>
      <c r="N209" s="13">
        <v>17000000</v>
      </c>
      <c r="O209" s="164"/>
    </row>
    <row r="210" spans="1:15" ht="51" x14ac:dyDescent="0.25">
      <c r="A210" s="60"/>
      <c r="B210" s="17" t="s">
        <v>26</v>
      </c>
      <c r="C210" s="142" t="s">
        <v>43</v>
      </c>
      <c r="D210" s="142" t="s">
        <v>28</v>
      </c>
      <c r="E210" s="143"/>
      <c r="F210" s="142" t="s">
        <v>27</v>
      </c>
      <c r="G210" s="144">
        <v>45425</v>
      </c>
      <c r="H210" s="17"/>
      <c r="I210" s="17"/>
      <c r="J210" s="18">
        <v>0</v>
      </c>
      <c r="K210" s="27"/>
      <c r="L210" s="17"/>
      <c r="M210" s="17"/>
      <c r="N210" s="18">
        <f t="shared" ref="N210:N215" si="130">N209-J210</f>
        <v>17000000</v>
      </c>
      <c r="O210" s="164"/>
    </row>
    <row r="211" spans="1:15" ht="51" x14ac:dyDescent="0.25">
      <c r="A211" s="60"/>
      <c r="B211" s="17" t="s">
        <v>26</v>
      </c>
      <c r="C211" s="142" t="s">
        <v>43</v>
      </c>
      <c r="D211" s="142" t="s">
        <v>28</v>
      </c>
      <c r="E211" s="143"/>
      <c r="F211" s="142" t="s">
        <v>27</v>
      </c>
      <c r="G211" s="144">
        <v>45425</v>
      </c>
      <c r="H211" s="17"/>
      <c r="I211" s="19">
        <v>45489</v>
      </c>
      <c r="J211" s="18">
        <v>485714.29</v>
      </c>
      <c r="K211" s="27">
        <v>45489</v>
      </c>
      <c r="L211" s="17"/>
      <c r="M211" s="17"/>
      <c r="N211" s="18">
        <f t="shared" si="130"/>
        <v>16514285.710000001</v>
      </c>
      <c r="O211" s="164"/>
    </row>
    <row r="212" spans="1:15" ht="51" x14ac:dyDescent="0.25">
      <c r="A212" s="60"/>
      <c r="B212" s="17" t="s">
        <v>26</v>
      </c>
      <c r="C212" s="142" t="s">
        <v>43</v>
      </c>
      <c r="D212" s="142" t="s">
        <v>28</v>
      </c>
      <c r="E212" s="143"/>
      <c r="F212" s="142" t="s">
        <v>27</v>
      </c>
      <c r="G212" s="144">
        <v>45425</v>
      </c>
      <c r="H212" s="17"/>
      <c r="I212" s="19">
        <v>45489</v>
      </c>
      <c r="J212" s="18">
        <v>485714.29</v>
      </c>
      <c r="K212" s="27">
        <v>45509</v>
      </c>
      <c r="L212" s="17"/>
      <c r="M212" s="17"/>
      <c r="N212" s="18">
        <f t="shared" si="130"/>
        <v>16028571.420000002</v>
      </c>
      <c r="O212" s="164"/>
    </row>
    <row r="213" spans="1:15" ht="51" x14ac:dyDescent="0.25">
      <c r="A213" s="60"/>
      <c r="B213" s="17" t="s">
        <v>26</v>
      </c>
      <c r="C213" s="142" t="s">
        <v>43</v>
      </c>
      <c r="D213" s="142" t="s">
        <v>28</v>
      </c>
      <c r="E213" s="143"/>
      <c r="F213" s="142" t="s">
        <v>27</v>
      </c>
      <c r="G213" s="144">
        <v>45425</v>
      </c>
      <c r="H213" s="17"/>
      <c r="I213" s="19">
        <v>45489</v>
      </c>
      <c r="J213" s="18">
        <v>485714.29</v>
      </c>
      <c r="K213" s="27">
        <v>45545</v>
      </c>
      <c r="L213" s="17"/>
      <c r="M213" s="17"/>
      <c r="N213" s="18">
        <f t="shared" si="130"/>
        <v>15542857.130000003</v>
      </c>
      <c r="O213" s="164"/>
    </row>
    <row r="214" spans="1:15" ht="51" x14ac:dyDescent="0.25">
      <c r="A214" s="60"/>
      <c r="B214" s="17" t="s">
        <v>26</v>
      </c>
      <c r="C214" s="142" t="s">
        <v>43</v>
      </c>
      <c r="D214" s="142" t="s">
        <v>28</v>
      </c>
      <c r="E214" s="143"/>
      <c r="F214" s="142" t="s">
        <v>27</v>
      </c>
      <c r="G214" s="144">
        <v>45425</v>
      </c>
      <c r="H214" s="17"/>
      <c r="I214" s="19">
        <v>45489</v>
      </c>
      <c r="J214" s="18">
        <v>485714.29</v>
      </c>
      <c r="K214" s="27">
        <v>45574</v>
      </c>
      <c r="L214" s="17"/>
      <c r="M214" s="17"/>
      <c r="N214" s="18">
        <f t="shared" si="130"/>
        <v>15057142.840000004</v>
      </c>
      <c r="O214" s="164"/>
    </row>
    <row r="215" spans="1:15" ht="51" x14ac:dyDescent="0.25">
      <c r="A215" s="60"/>
      <c r="B215" s="17" t="s">
        <v>26</v>
      </c>
      <c r="C215" s="142" t="s">
        <v>43</v>
      </c>
      <c r="D215" s="142" t="s">
        <v>28</v>
      </c>
      <c r="E215" s="143"/>
      <c r="F215" s="142" t="s">
        <v>27</v>
      </c>
      <c r="G215" s="144">
        <v>45425</v>
      </c>
      <c r="H215" s="17"/>
      <c r="I215" s="19">
        <v>45489</v>
      </c>
      <c r="J215" s="18">
        <v>485714.29</v>
      </c>
      <c r="K215" s="27">
        <v>45607</v>
      </c>
      <c r="L215" s="17"/>
      <c r="M215" s="17"/>
      <c r="N215" s="18">
        <f t="shared" si="130"/>
        <v>14571428.550000004</v>
      </c>
      <c r="O215" s="164"/>
    </row>
    <row r="216" spans="1:15" ht="51" x14ac:dyDescent="0.25">
      <c r="A216" s="60"/>
      <c r="B216" s="17" t="s">
        <v>26</v>
      </c>
      <c r="C216" s="142" t="s">
        <v>43</v>
      </c>
      <c r="D216" s="142" t="s">
        <v>28</v>
      </c>
      <c r="E216" s="143"/>
      <c r="F216" s="142" t="s">
        <v>27</v>
      </c>
      <c r="G216" s="144">
        <v>45425</v>
      </c>
      <c r="H216" s="17"/>
      <c r="I216" s="19">
        <v>45489</v>
      </c>
      <c r="J216" s="18">
        <v>485714.29</v>
      </c>
      <c r="K216" s="27">
        <v>45635</v>
      </c>
      <c r="L216" s="17"/>
      <c r="M216" s="17"/>
      <c r="N216" s="18">
        <f t="shared" ref="N216" si="131">N215-J216</f>
        <v>14085714.260000005</v>
      </c>
      <c r="O216" s="164"/>
    </row>
    <row r="217" spans="1:15" ht="15.75" x14ac:dyDescent="0.25">
      <c r="A217" s="163" t="s">
        <v>22</v>
      </c>
      <c r="B217" s="163"/>
      <c r="C217" s="163"/>
      <c r="D217" s="163"/>
      <c r="E217" s="15">
        <f>SUM(E79:E216)</f>
        <v>102925900</v>
      </c>
      <c r="F217" s="16" t="s">
        <v>20</v>
      </c>
      <c r="G217" s="16" t="s">
        <v>20</v>
      </c>
      <c r="H217" s="16" t="s">
        <v>20</v>
      </c>
      <c r="I217" s="16" t="s">
        <v>20</v>
      </c>
      <c r="J217" s="15">
        <f>SUM(J79:J216)</f>
        <v>63845488.699999943</v>
      </c>
      <c r="K217" s="16" t="s">
        <v>20</v>
      </c>
      <c r="L217" s="15">
        <f>SUM(L79:L183)</f>
        <v>0</v>
      </c>
      <c r="M217" s="16" t="s">
        <v>20</v>
      </c>
      <c r="N217" s="15">
        <f>E217-J217-L217</f>
        <v>39080411.300000057</v>
      </c>
      <c r="O217" s="165"/>
    </row>
    <row r="218" spans="1:15" x14ac:dyDescent="0.25">
      <c r="A218" s="4"/>
      <c r="N218" s="20"/>
      <c r="O218" s="106"/>
    </row>
    <row r="219" spans="1:15" ht="15.75" x14ac:dyDescent="0.25">
      <c r="A219" s="129" t="s">
        <v>23</v>
      </c>
      <c r="B219" s="129"/>
      <c r="C219" s="129"/>
      <c r="D219" s="129"/>
      <c r="E219" s="129"/>
      <c r="F219" s="129"/>
      <c r="G219" s="129"/>
      <c r="H219" s="129"/>
      <c r="I219" s="129"/>
      <c r="J219" s="129"/>
      <c r="K219" s="129"/>
      <c r="L219" s="129"/>
      <c r="M219" s="129"/>
      <c r="N219" s="129"/>
      <c r="O219" s="106"/>
    </row>
    <row r="220" spans="1:15" x14ac:dyDescent="0.25">
      <c r="A220" s="10">
        <v>1</v>
      </c>
      <c r="B220" s="11">
        <v>2</v>
      </c>
      <c r="C220" s="11">
        <v>3</v>
      </c>
      <c r="D220" s="11">
        <v>4</v>
      </c>
      <c r="E220" s="11">
        <v>5</v>
      </c>
      <c r="F220" s="11">
        <v>6</v>
      </c>
      <c r="G220" s="11">
        <v>7</v>
      </c>
      <c r="H220" s="11">
        <v>8</v>
      </c>
      <c r="I220" s="11">
        <v>9</v>
      </c>
      <c r="J220" s="11">
        <v>10</v>
      </c>
      <c r="K220" s="24">
        <v>11</v>
      </c>
      <c r="L220" s="11">
        <v>12</v>
      </c>
      <c r="M220" s="11">
        <v>13</v>
      </c>
      <c r="N220" s="11">
        <v>14</v>
      </c>
      <c r="O220" s="8"/>
    </row>
    <row r="221" spans="1:15" s="23" customFormat="1" x14ac:dyDescent="0.25">
      <c r="A221" s="22"/>
      <c r="B221" s="21"/>
      <c r="C221" s="21"/>
      <c r="D221" s="21"/>
      <c r="E221" s="21"/>
      <c r="F221" s="21"/>
      <c r="G221" s="21"/>
      <c r="H221" s="21"/>
      <c r="I221" s="21"/>
      <c r="J221" s="21"/>
      <c r="K221" s="24"/>
      <c r="L221" s="21"/>
      <c r="M221" s="21"/>
      <c r="N221" s="21"/>
      <c r="O221" s="98"/>
    </row>
    <row r="222" spans="1:15" ht="26.25" customHeight="1" x14ac:dyDescent="0.25">
      <c r="A222" s="7"/>
      <c r="B222" s="8"/>
      <c r="C222" s="8"/>
      <c r="D222" s="8"/>
      <c r="E222" s="8"/>
      <c r="F222" s="8"/>
      <c r="G222" s="8"/>
      <c r="H222" s="8"/>
      <c r="I222" s="8"/>
      <c r="J222" s="8"/>
      <c r="K222" s="24"/>
      <c r="L222" s="8"/>
      <c r="M222" s="8"/>
      <c r="N222" s="8"/>
      <c r="O222" s="8"/>
    </row>
    <row r="223" spans="1:15" ht="18.75" x14ac:dyDescent="0.25">
      <c r="A223" s="161" t="s">
        <v>24</v>
      </c>
      <c r="B223" s="161"/>
      <c r="C223" s="161"/>
      <c r="D223" s="161"/>
      <c r="E223" s="98"/>
      <c r="F223" s="52" t="s">
        <v>20</v>
      </c>
      <c r="G223" s="52" t="s">
        <v>20</v>
      </c>
      <c r="H223" s="52" t="s">
        <v>20</v>
      </c>
      <c r="I223" s="52" t="s">
        <v>20</v>
      </c>
      <c r="J223" s="98"/>
      <c r="K223" s="52" t="s">
        <v>20</v>
      </c>
      <c r="L223" s="98"/>
      <c r="M223" s="52" t="s">
        <v>20</v>
      </c>
      <c r="N223" s="98"/>
      <c r="O223" s="131"/>
    </row>
    <row r="224" spans="1:15" x14ac:dyDescent="0.25">
      <c r="A224" s="162" t="s">
        <v>25</v>
      </c>
      <c r="B224" s="162"/>
      <c r="C224" s="162"/>
      <c r="D224" s="162"/>
      <c r="E224" s="31">
        <f>E74+E217+E223</f>
        <v>138075950.40000001</v>
      </c>
      <c r="F224" s="31"/>
      <c r="G224" s="31"/>
      <c r="H224" s="31"/>
      <c r="I224" s="31"/>
      <c r="J224" s="31">
        <f>J74+J217+J223</f>
        <v>88869488.699999928</v>
      </c>
      <c r="K224" s="31"/>
      <c r="L224" s="31">
        <f>L74+L217+L223</f>
        <v>0</v>
      </c>
      <c r="M224" s="31"/>
      <c r="N224" s="31">
        <f>N74+N217+N223</f>
        <v>49206461.700000063</v>
      </c>
      <c r="O224" s="164"/>
    </row>
    <row r="225" spans="1:14" ht="18.75" x14ac:dyDescent="0.25">
      <c r="A225" s="130">
        <v>45636</v>
      </c>
      <c r="B225" s="130"/>
      <c r="C225" s="130"/>
      <c r="D225" s="130"/>
      <c r="E225" s="130"/>
      <c r="F225" s="130"/>
      <c r="G225" s="130"/>
      <c r="H225" s="130"/>
      <c r="I225" s="130"/>
      <c r="J225" s="130"/>
      <c r="K225" s="130"/>
      <c r="L225" s="130"/>
      <c r="M225" s="130"/>
      <c r="N225" s="130"/>
    </row>
    <row r="226" spans="1:14" ht="18.75" x14ac:dyDescent="0.25">
      <c r="A226" s="5" t="s">
        <v>41</v>
      </c>
    </row>
    <row r="229" spans="1:14" x14ac:dyDescent="0.25">
      <c r="N229" s="20"/>
    </row>
  </sheetData>
  <mergeCells count="23">
    <mergeCell ref="A223:D223"/>
    <mergeCell ref="A224:D224"/>
    <mergeCell ref="D8:D10"/>
    <mergeCell ref="E8:E10"/>
    <mergeCell ref="F8:F10"/>
    <mergeCell ref="A74:D74"/>
    <mergeCell ref="A217:D217"/>
    <mergeCell ref="A2:O2"/>
    <mergeCell ref="A3:O3"/>
    <mergeCell ref="A6:O6"/>
    <mergeCell ref="A76:O76"/>
    <mergeCell ref="G8:G10"/>
    <mergeCell ref="H8:H10"/>
    <mergeCell ref="I8:I10"/>
    <mergeCell ref="J8:M8"/>
    <mergeCell ref="N8:N10"/>
    <mergeCell ref="O8:O10"/>
    <mergeCell ref="J9:K9"/>
    <mergeCell ref="F4:J4"/>
    <mergeCell ref="L9:M9"/>
    <mergeCell ref="A8:A10"/>
    <mergeCell ref="B8:B10"/>
    <mergeCell ref="C8:C10"/>
  </mergeCells>
  <hyperlinks>
    <hyperlink ref="A74" location="Par94" display="Par94"/>
    <hyperlink ref="A217" location="Par172" display="Par172"/>
    <hyperlink ref="A223" location="Par217" display="Par217"/>
  </hyperlinks>
  <pageMargins left="3.937007874015748E-2" right="7.874015748031496E-2" top="0.55118110236220474" bottom="0.15748031496062992" header="0.31496062992125984" footer="0.11811023622047245"/>
  <pageSetup paperSize="9" scale="75" fitToHeight="0" orientation="landscape" r:id="rId1"/>
  <rowBreaks count="12" manualBreakCount="12">
    <brk id="52" max="14" man="1"/>
    <brk id="58" max="14" man="1"/>
    <brk id="70" max="14" man="1"/>
    <brk id="83" max="14" man="1"/>
    <brk id="91" max="14" man="1"/>
    <brk id="96" max="14" man="1"/>
    <brk id="104" max="14" man="1"/>
    <brk id="112" max="14" man="1"/>
    <brk id="122" max="14" man="1"/>
    <brk id="130" max="14" man="1"/>
    <brk id="138" max="14" man="1"/>
    <brk id="178" max="14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долг кн</vt:lpstr>
      <vt:lpstr>'долг кн'!Заголовки_для_печати</vt:lpstr>
      <vt:lpstr>'долг кн'!Область_печати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Альбина</dc:creator>
  <cp:lastModifiedBy>Заместитель</cp:lastModifiedBy>
  <cp:lastPrinted>2024-12-10T06:22:48Z</cp:lastPrinted>
  <dcterms:created xsi:type="dcterms:W3CDTF">2014-12-23T00:22:47Z</dcterms:created>
  <dcterms:modified xsi:type="dcterms:W3CDTF">2025-01-09T23:11:21Z</dcterms:modified>
</cp:coreProperties>
</file>